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232" activeTab="1"/>
  </bookViews>
  <sheets>
    <sheet name="Инструкция по заполнению" sheetId="10" r:id="rId1"/>
    <sheet name="1. Хлеб и выпечка" sheetId="4" r:id="rId2"/>
    <sheet name="2. Кондитерские изделия" sheetId="3" r:id="rId3"/>
    <sheet name="3. Кулинария" sheetId="2" r:id="rId4"/>
    <sheet name="4. Замороженная продукция" sheetId="7" r:id="rId5"/>
    <sheet name="5. Напитки" sheetId="12" r:id="rId6"/>
    <sheet name="6. Резюме по заказу" sheetId="9" r:id="rId7"/>
    <sheet name="Услуги" sheetId="13" r:id="rId8"/>
  </sheets>
  <definedNames>
    <definedName name="Вид">'1. Хлеб и выпечка'!#REF!</definedName>
    <definedName name="Вид1">'1. Хлеб и выпечка'!#REF!</definedName>
    <definedName name="_xlnm.Print_Area" localSheetId="6">'6. Резюме по заказу'!$B$2:$E$38</definedName>
    <definedName name="СПИСОК">'1. Хлеб и выпечка'!$N$6:$N$7</definedName>
  </definedNames>
  <calcPr calcId="152511" refMode="R1C1"/>
</workbook>
</file>

<file path=xl/calcChain.xml><?xml version="1.0" encoding="utf-8"?>
<calcChain xmlns="http://schemas.openxmlformats.org/spreadsheetml/2006/main">
  <c r="H87" i="4" l="1"/>
  <c r="K87" i="4"/>
  <c r="H88" i="4" l="1"/>
  <c r="G36" i="3" l="1"/>
  <c r="L36" i="3" s="1"/>
  <c r="G95" i="3"/>
  <c r="L95" i="3" s="1"/>
  <c r="K98" i="3" l="1"/>
  <c r="G91" i="3"/>
  <c r="L91" i="3" s="1"/>
  <c r="G90" i="3"/>
  <c r="L90" i="3" s="1"/>
  <c r="H75" i="4" l="1"/>
  <c r="M75" i="4" s="1"/>
  <c r="K75" i="4"/>
  <c r="G40" i="7" l="1"/>
  <c r="L40" i="7" s="1"/>
  <c r="G39" i="7"/>
  <c r="L39" i="7" s="1"/>
  <c r="G38" i="7"/>
  <c r="L38" i="7" s="1"/>
  <c r="G37" i="7"/>
  <c r="L37" i="7" s="1"/>
  <c r="G36" i="7"/>
  <c r="L36" i="7"/>
  <c r="K108" i="4" l="1"/>
  <c r="H108" i="4"/>
  <c r="G52" i="7" l="1"/>
  <c r="L52" i="7" s="1"/>
  <c r="G53" i="7"/>
  <c r="L53" i="7" s="1"/>
  <c r="G54" i="7"/>
  <c r="L54" i="7" s="1"/>
  <c r="G55" i="7"/>
  <c r="L55" i="7" s="1"/>
  <c r="G23" i="3" l="1"/>
  <c r="L23" i="3" s="1"/>
  <c r="J23" i="3"/>
  <c r="H44" i="4" l="1"/>
  <c r="H45" i="4"/>
  <c r="E32" i="9" l="1"/>
  <c r="H133" i="4" l="1"/>
  <c r="M133" i="4" s="1"/>
  <c r="H46" i="4"/>
  <c r="M46" i="4" s="1"/>
  <c r="H43" i="4"/>
  <c r="M43" i="4" s="1"/>
  <c r="G34" i="3" l="1"/>
  <c r="L34" i="3" s="1"/>
  <c r="G33" i="3"/>
  <c r="L33" i="3" s="1"/>
  <c r="H29" i="4"/>
  <c r="M29" i="4" s="1"/>
  <c r="G26" i="7" l="1"/>
  <c r="L26" i="7" s="1"/>
  <c r="G25" i="7"/>
  <c r="L25" i="7" s="1"/>
  <c r="G29" i="3"/>
  <c r="L29" i="3" s="1"/>
  <c r="C7" i="2" l="1"/>
  <c r="G29" i="2" l="1"/>
  <c r="E31" i="9" l="1"/>
  <c r="C9" i="2"/>
  <c r="G34" i="2"/>
  <c r="L34" i="2" s="1"/>
  <c r="G43" i="7"/>
  <c r="L43" i="7" s="1"/>
  <c r="G17" i="2" l="1"/>
  <c r="L17" i="2" s="1"/>
  <c r="G18" i="2"/>
  <c r="L18" i="2" s="1"/>
  <c r="G19" i="2"/>
  <c r="L19" i="2" s="1"/>
  <c r="G20" i="2"/>
  <c r="L20" i="2" s="1"/>
  <c r="G60" i="7"/>
  <c r="L60" i="7" s="1"/>
  <c r="J60" i="7"/>
  <c r="G58" i="7"/>
  <c r="L58" i="7" s="1"/>
  <c r="J58" i="7"/>
  <c r="K113" i="4"/>
  <c r="H113" i="4"/>
  <c r="H114" i="4"/>
  <c r="H56" i="4"/>
  <c r="M56" i="4" s="1"/>
  <c r="H31" i="4"/>
  <c r="M31" i="4" s="1"/>
  <c r="H35" i="4"/>
  <c r="M35" i="4" s="1"/>
  <c r="G78" i="3" l="1"/>
  <c r="G79" i="3"/>
  <c r="G80" i="3"/>
  <c r="G60" i="3"/>
  <c r="G40" i="3"/>
  <c r="H72" i="4" l="1"/>
  <c r="M72" i="4" s="1"/>
  <c r="H32" i="4" l="1"/>
  <c r="M32" i="4" s="1"/>
  <c r="G56" i="3" l="1"/>
  <c r="L56" i="3" s="1"/>
  <c r="D3" i="2" l="1"/>
  <c r="D3" i="12" l="1"/>
  <c r="G11" i="2" l="1"/>
  <c r="G22" i="7" l="1"/>
  <c r="L22" i="7" s="1"/>
  <c r="G27" i="3" l="1"/>
  <c r="L27" i="3" s="1"/>
  <c r="G48" i="7" l="1"/>
  <c r="L48" i="7" s="1"/>
  <c r="J48" i="7"/>
  <c r="G17" i="7" l="1"/>
  <c r="L17" i="7" s="1"/>
  <c r="G18" i="7"/>
  <c r="L18" i="7" s="1"/>
  <c r="G19" i="7"/>
  <c r="L19" i="7" s="1"/>
  <c r="G20" i="7"/>
  <c r="L20" i="7" s="1"/>
  <c r="G21" i="7"/>
  <c r="L21" i="7" s="1"/>
  <c r="G44" i="3"/>
  <c r="L44" i="3" s="1"/>
  <c r="C20" i="9" l="1"/>
  <c r="C18" i="9"/>
  <c r="C16" i="9"/>
  <c r="C14" i="9"/>
  <c r="C12" i="9"/>
  <c r="D10" i="9"/>
  <c r="K22" i="12"/>
  <c r="D33" i="9" s="1"/>
  <c r="J21" i="12"/>
  <c r="G21" i="12"/>
  <c r="L21" i="12" s="1"/>
  <c r="L20" i="12"/>
  <c r="J20" i="12"/>
  <c r="G20" i="12"/>
  <c r="J19" i="12"/>
  <c r="G19" i="12"/>
  <c r="L19" i="12" s="1"/>
  <c r="J18" i="12"/>
  <c r="G18" i="12"/>
  <c r="L18" i="12" s="1"/>
  <c r="L17" i="12"/>
  <c r="J17" i="12"/>
  <c r="G17" i="12"/>
  <c r="L14" i="12"/>
  <c r="K14" i="12"/>
  <c r="G11" i="12"/>
  <c r="G9" i="12"/>
  <c r="C9" i="12"/>
  <c r="C7" i="12"/>
  <c r="C5" i="12"/>
  <c r="C2" i="12"/>
  <c r="K64" i="7"/>
  <c r="D32" i="9" s="1"/>
  <c r="J63" i="7"/>
  <c r="G63" i="7"/>
  <c r="L63" i="7" s="1"/>
  <c r="J62" i="7"/>
  <c r="G62" i="7"/>
  <c r="L62" i="7" s="1"/>
  <c r="J61" i="7"/>
  <c r="G61" i="7"/>
  <c r="L61" i="7" s="1"/>
  <c r="J59" i="7"/>
  <c r="G59" i="7"/>
  <c r="L59" i="7" s="1"/>
  <c r="J57" i="7"/>
  <c r="G57" i="7"/>
  <c r="L57" i="7" s="1"/>
  <c r="J56" i="7"/>
  <c r="G56" i="7"/>
  <c r="L56" i="7" s="1"/>
  <c r="J55" i="7"/>
  <c r="J54" i="7"/>
  <c r="J52" i="7"/>
  <c r="J51" i="7"/>
  <c r="G51" i="7"/>
  <c r="L51" i="7" s="1"/>
  <c r="J50" i="7"/>
  <c r="G50" i="7"/>
  <c r="L50" i="7" s="1"/>
  <c r="J47" i="7"/>
  <c r="G47" i="7"/>
  <c r="L47" i="7" s="1"/>
  <c r="J46" i="7"/>
  <c r="G46" i="7"/>
  <c r="L46" i="7" s="1"/>
  <c r="J45" i="7"/>
  <c r="G45" i="7"/>
  <c r="L45" i="7" s="1"/>
  <c r="J44" i="7"/>
  <c r="G44" i="7"/>
  <c r="L44" i="7" s="1"/>
  <c r="J41" i="7"/>
  <c r="G41" i="7"/>
  <c r="L41" i="7" s="1"/>
  <c r="J35" i="7"/>
  <c r="G35" i="7"/>
  <c r="L35" i="7" s="1"/>
  <c r="J34" i="7"/>
  <c r="G34" i="7"/>
  <c r="L34" i="7" s="1"/>
  <c r="G33" i="7"/>
  <c r="L33" i="7" s="1"/>
  <c r="G32" i="7"/>
  <c r="L32" i="7" s="1"/>
  <c r="G31" i="7"/>
  <c r="L31" i="7" s="1"/>
  <c r="G30" i="7"/>
  <c r="L30" i="7" s="1"/>
  <c r="G29" i="7"/>
  <c r="L29" i="7" s="1"/>
  <c r="G28" i="7"/>
  <c r="L28" i="7" s="1"/>
  <c r="G27" i="7"/>
  <c r="L27" i="7" s="1"/>
  <c r="J24" i="7"/>
  <c r="G24" i="7"/>
  <c r="L24" i="7" s="1"/>
  <c r="L14" i="7"/>
  <c r="K14" i="7"/>
  <c r="G11" i="7"/>
  <c r="G9" i="7"/>
  <c r="C9" i="7"/>
  <c r="C5" i="7"/>
  <c r="C2" i="7"/>
  <c r="K40" i="2"/>
  <c r="J39" i="2"/>
  <c r="G39" i="2"/>
  <c r="L39" i="2" s="1"/>
  <c r="J38" i="2"/>
  <c r="G38" i="2"/>
  <c r="L38" i="2" s="1"/>
  <c r="J37" i="2"/>
  <c r="G37" i="2"/>
  <c r="L37" i="2" s="1"/>
  <c r="J36" i="2"/>
  <c r="G36" i="2"/>
  <c r="L36" i="2" s="1"/>
  <c r="J35" i="2"/>
  <c r="G35" i="2"/>
  <c r="L35" i="2" s="1"/>
  <c r="J33" i="2"/>
  <c r="G33" i="2"/>
  <c r="L33" i="2" s="1"/>
  <c r="G32" i="2"/>
  <c r="L32" i="2" s="1"/>
  <c r="J31" i="2"/>
  <c r="G31" i="2"/>
  <c r="L31" i="2" s="1"/>
  <c r="J30" i="2"/>
  <c r="G30" i="2"/>
  <c r="L30" i="2" s="1"/>
  <c r="G28" i="2"/>
  <c r="L28" i="2" s="1"/>
  <c r="G27" i="2"/>
  <c r="L27" i="2" s="1"/>
  <c r="G26" i="2"/>
  <c r="L26" i="2" s="1"/>
  <c r="G25" i="2"/>
  <c r="L25" i="2" s="1"/>
  <c r="G24" i="2"/>
  <c r="L24" i="2" s="1"/>
  <c r="G23" i="2"/>
  <c r="L23" i="2" s="1"/>
  <c r="G22" i="2"/>
  <c r="L22" i="2" s="1"/>
  <c r="G21" i="2"/>
  <c r="L21" i="2" s="1"/>
  <c r="L14" i="2"/>
  <c r="K14" i="2"/>
  <c r="G9" i="2"/>
  <c r="C5" i="2"/>
  <c r="C2" i="2"/>
  <c r="D30" i="9"/>
  <c r="G97" i="3"/>
  <c r="L97" i="3" s="1"/>
  <c r="G96" i="3"/>
  <c r="L96" i="3" s="1"/>
  <c r="G94" i="3"/>
  <c r="L94" i="3" s="1"/>
  <c r="G93" i="3"/>
  <c r="L93" i="3" s="1"/>
  <c r="G92" i="3"/>
  <c r="L92" i="3" s="1"/>
  <c r="G89" i="3"/>
  <c r="L89" i="3" s="1"/>
  <c r="G88" i="3"/>
  <c r="L88" i="3" s="1"/>
  <c r="G87" i="3"/>
  <c r="L87" i="3" s="1"/>
  <c r="G86" i="3"/>
  <c r="L86" i="3" s="1"/>
  <c r="G85" i="3"/>
  <c r="L85" i="3" s="1"/>
  <c r="G84" i="3"/>
  <c r="L84" i="3" s="1"/>
  <c r="G83" i="3"/>
  <c r="L83" i="3" s="1"/>
  <c r="G82" i="3"/>
  <c r="L82" i="3" s="1"/>
  <c r="G81" i="3"/>
  <c r="L81" i="3" s="1"/>
  <c r="L80" i="3"/>
  <c r="L79" i="3"/>
  <c r="J78" i="3"/>
  <c r="L78" i="3"/>
  <c r="J77" i="3"/>
  <c r="G77" i="3"/>
  <c r="L77" i="3" s="1"/>
  <c r="J76" i="3"/>
  <c r="G76" i="3"/>
  <c r="L76" i="3" s="1"/>
  <c r="J75" i="3"/>
  <c r="G75" i="3"/>
  <c r="L75" i="3" s="1"/>
  <c r="J74" i="3"/>
  <c r="G74" i="3"/>
  <c r="L74" i="3" s="1"/>
  <c r="J73" i="3"/>
  <c r="G73" i="3"/>
  <c r="L73" i="3" s="1"/>
  <c r="J72" i="3"/>
  <c r="G72" i="3"/>
  <c r="L72" i="3" s="1"/>
  <c r="J71" i="3"/>
  <c r="G71" i="3"/>
  <c r="L71" i="3" s="1"/>
  <c r="J70" i="3"/>
  <c r="G70" i="3"/>
  <c r="L70" i="3" s="1"/>
  <c r="J69" i="3"/>
  <c r="G69" i="3"/>
  <c r="L69" i="3" s="1"/>
  <c r="J68" i="3"/>
  <c r="G68" i="3"/>
  <c r="L68" i="3" s="1"/>
  <c r="J67" i="3"/>
  <c r="G67" i="3"/>
  <c r="L67" i="3" s="1"/>
  <c r="J66" i="3"/>
  <c r="G66" i="3"/>
  <c r="L66" i="3" s="1"/>
  <c r="J65" i="3"/>
  <c r="G65" i="3"/>
  <c r="L65" i="3" s="1"/>
  <c r="J64" i="3"/>
  <c r="G64" i="3"/>
  <c r="L64" i="3" s="1"/>
  <c r="J63" i="3"/>
  <c r="G63" i="3"/>
  <c r="L63" i="3" s="1"/>
  <c r="J62" i="3"/>
  <c r="G62" i="3"/>
  <c r="L62" i="3" s="1"/>
  <c r="J61" i="3"/>
  <c r="G61" i="3"/>
  <c r="L61" i="3" s="1"/>
  <c r="J60" i="3"/>
  <c r="L60" i="3"/>
  <c r="J59" i="3"/>
  <c r="G59" i="3"/>
  <c r="L59" i="3" s="1"/>
  <c r="J58" i="3"/>
  <c r="G58" i="3"/>
  <c r="L58" i="3" s="1"/>
  <c r="J57" i="3"/>
  <c r="G57" i="3"/>
  <c r="L57" i="3" s="1"/>
  <c r="G55" i="3"/>
  <c r="L55" i="3" s="1"/>
  <c r="G54" i="3"/>
  <c r="L54" i="3" s="1"/>
  <c r="G53" i="3"/>
  <c r="L53" i="3" s="1"/>
  <c r="G52" i="3"/>
  <c r="L52" i="3" s="1"/>
  <c r="G51" i="3"/>
  <c r="L51" i="3" s="1"/>
  <c r="G50" i="3"/>
  <c r="L50" i="3" s="1"/>
  <c r="G49" i="3"/>
  <c r="L49" i="3" s="1"/>
  <c r="G48" i="3"/>
  <c r="L48" i="3" s="1"/>
  <c r="G47" i="3"/>
  <c r="L47" i="3" s="1"/>
  <c r="G46" i="3"/>
  <c r="L46" i="3" s="1"/>
  <c r="G45" i="3"/>
  <c r="L45" i="3" s="1"/>
  <c r="G43" i="3"/>
  <c r="L43" i="3" s="1"/>
  <c r="G42" i="3"/>
  <c r="L42" i="3" s="1"/>
  <c r="G41" i="3"/>
  <c r="L41" i="3" s="1"/>
  <c r="L40" i="3"/>
  <c r="G39" i="3"/>
  <c r="L39" i="3" s="1"/>
  <c r="G38" i="3"/>
  <c r="L38" i="3" s="1"/>
  <c r="G37" i="3"/>
  <c r="L37" i="3" s="1"/>
  <c r="G35" i="3"/>
  <c r="L35" i="3" s="1"/>
  <c r="G32" i="3"/>
  <c r="L32" i="3" s="1"/>
  <c r="G31" i="3"/>
  <c r="L31" i="3" s="1"/>
  <c r="G30" i="3"/>
  <c r="L30" i="3" s="1"/>
  <c r="G28" i="3"/>
  <c r="L28" i="3" s="1"/>
  <c r="G26" i="3"/>
  <c r="L26" i="3" s="1"/>
  <c r="G25" i="3"/>
  <c r="L25" i="3" s="1"/>
  <c r="G24" i="3"/>
  <c r="L24" i="3" s="1"/>
  <c r="J22" i="3"/>
  <c r="G22" i="3"/>
  <c r="L22" i="3" s="1"/>
  <c r="J21" i="3"/>
  <c r="G21" i="3"/>
  <c r="L21" i="3" s="1"/>
  <c r="J20" i="3"/>
  <c r="G20" i="3"/>
  <c r="L20" i="3" s="1"/>
  <c r="G19" i="3"/>
  <c r="L19" i="3" s="1"/>
  <c r="J18" i="3"/>
  <c r="G18" i="3"/>
  <c r="L18" i="3" s="1"/>
  <c r="G17" i="3"/>
  <c r="L17" i="3" s="1"/>
  <c r="L14" i="3"/>
  <c r="K14" i="3"/>
  <c r="G11" i="3"/>
  <c r="G9" i="3"/>
  <c r="C9" i="3"/>
  <c r="C7" i="3"/>
  <c r="C5" i="3"/>
  <c r="D3" i="3"/>
  <c r="C2" i="3"/>
  <c r="L140" i="4"/>
  <c r="D29" i="9" s="1"/>
  <c r="H139" i="4"/>
  <c r="M139" i="4" s="1"/>
  <c r="K138" i="4"/>
  <c r="H138" i="4"/>
  <c r="M138" i="4" s="1"/>
  <c r="K137" i="4"/>
  <c r="H137" i="4"/>
  <c r="M137" i="4" s="1"/>
  <c r="H136" i="4"/>
  <c r="M136" i="4" s="1"/>
  <c r="H135" i="4"/>
  <c r="M135" i="4" s="1"/>
  <c r="H134" i="4"/>
  <c r="M134" i="4" s="1"/>
  <c r="K132" i="4"/>
  <c r="H132" i="4"/>
  <c r="M132" i="4" s="1"/>
  <c r="H131" i="4"/>
  <c r="M131" i="4" s="1"/>
  <c r="H130" i="4"/>
  <c r="M130" i="4" s="1"/>
  <c r="K129" i="4"/>
  <c r="H129" i="4"/>
  <c r="M129" i="4" s="1"/>
  <c r="H128" i="4"/>
  <c r="M128" i="4" s="1"/>
  <c r="K127" i="4"/>
  <c r="H127" i="4"/>
  <c r="M127" i="4" s="1"/>
  <c r="H126" i="4"/>
  <c r="M126" i="4" s="1"/>
  <c r="H125" i="4"/>
  <c r="M125" i="4" s="1"/>
  <c r="H124" i="4"/>
  <c r="M124" i="4" s="1"/>
  <c r="H123" i="4"/>
  <c r="M123" i="4" s="1"/>
  <c r="H122" i="4"/>
  <c r="M122" i="4" s="1"/>
  <c r="H121" i="4"/>
  <c r="M121" i="4" s="1"/>
  <c r="K120" i="4"/>
  <c r="H120" i="4"/>
  <c r="M120" i="4" s="1"/>
  <c r="K119" i="4"/>
  <c r="H119" i="4"/>
  <c r="M119" i="4" s="1"/>
  <c r="K118" i="4"/>
  <c r="H118" i="4"/>
  <c r="M118" i="4" s="1"/>
  <c r="K117" i="4"/>
  <c r="H117" i="4"/>
  <c r="M117" i="4" s="1"/>
  <c r="K116" i="4"/>
  <c r="H116" i="4"/>
  <c r="M116" i="4" s="1"/>
  <c r="K115" i="4"/>
  <c r="H115" i="4"/>
  <c r="M115" i="4" s="1"/>
  <c r="K114" i="4"/>
  <c r="M114" i="4"/>
  <c r="K112" i="4"/>
  <c r="H112" i="4"/>
  <c r="M112" i="4" s="1"/>
  <c r="K111" i="4"/>
  <c r="H111" i="4"/>
  <c r="M111" i="4" s="1"/>
  <c r="K110" i="4"/>
  <c r="H110" i="4"/>
  <c r="M110" i="4" s="1"/>
  <c r="K109" i="4"/>
  <c r="H109" i="4"/>
  <c r="M109" i="4" s="1"/>
  <c r="K107" i="4"/>
  <c r="H107" i="4"/>
  <c r="M107" i="4" s="1"/>
  <c r="K106" i="4"/>
  <c r="H106" i="4"/>
  <c r="M106" i="4" s="1"/>
  <c r="K105" i="4"/>
  <c r="H105" i="4"/>
  <c r="M105" i="4" s="1"/>
  <c r="K104" i="4"/>
  <c r="H104" i="4"/>
  <c r="M104" i="4" s="1"/>
  <c r="K103" i="4"/>
  <c r="H103" i="4"/>
  <c r="M103" i="4" s="1"/>
  <c r="K102" i="4"/>
  <c r="H102" i="4"/>
  <c r="M102" i="4" s="1"/>
  <c r="H101" i="4"/>
  <c r="M101" i="4" s="1"/>
  <c r="H100" i="4"/>
  <c r="M100" i="4" s="1"/>
  <c r="H99" i="4"/>
  <c r="M99" i="4" s="1"/>
  <c r="K98" i="4"/>
  <c r="H98" i="4"/>
  <c r="M98" i="4" s="1"/>
  <c r="K97" i="4"/>
  <c r="H97" i="4"/>
  <c r="M97" i="4" s="1"/>
  <c r="K96" i="4"/>
  <c r="H96" i="4"/>
  <c r="M96" i="4" s="1"/>
  <c r="H95" i="4"/>
  <c r="M95" i="4" s="1"/>
  <c r="H94" i="4"/>
  <c r="M94" i="4" s="1"/>
  <c r="H93" i="4"/>
  <c r="M93" i="4" s="1"/>
  <c r="H92" i="4"/>
  <c r="M92" i="4" s="1"/>
  <c r="H91" i="4"/>
  <c r="M91" i="4" s="1"/>
  <c r="H90" i="4"/>
  <c r="M90" i="4" s="1"/>
  <c r="K89" i="4"/>
  <c r="H89" i="4"/>
  <c r="M89" i="4" s="1"/>
  <c r="K88" i="4"/>
  <c r="M88" i="4"/>
  <c r="K86" i="4"/>
  <c r="H86" i="4"/>
  <c r="M86" i="4" s="1"/>
  <c r="K85" i="4"/>
  <c r="H85" i="4"/>
  <c r="M85" i="4" s="1"/>
  <c r="K84" i="4"/>
  <c r="H84" i="4"/>
  <c r="M84" i="4" s="1"/>
  <c r="H83" i="4"/>
  <c r="M83" i="4" s="1"/>
  <c r="K82" i="4"/>
  <c r="H82" i="4"/>
  <c r="M82" i="4" s="1"/>
  <c r="K81" i="4"/>
  <c r="H81" i="4"/>
  <c r="M81" i="4" s="1"/>
  <c r="K80" i="4"/>
  <c r="H80" i="4"/>
  <c r="M80" i="4" s="1"/>
  <c r="K79" i="4"/>
  <c r="H79" i="4"/>
  <c r="M79" i="4" s="1"/>
  <c r="K78" i="4"/>
  <c r="H78" i="4"/>
  <c r="M78" i="4" s="1"/>
  <c r="K77" i="4"/>
  <c r="H77" i="4"/>
  <c r="M77" i="4" s="1"/>
  <c r="K76" i="4"/>
  <c r="H76" i="4"/>
  <c r="M76" i="4" s="1"/>
  <c r="K74" i="4"/>
  <c r="H74" i="4"/>
  <c r="M74" i="4" s="1"/>
  <c r="K73" i="4"/>
  <c r="H73" i="4"/>
  <c r="M73" i="4" s="1"/>
  <c r="H71" i="4"/>
  <c r="M71" i="4" s="1"/>
  <c r="H70" i="4"/>
  <c r="M70" i="4" s="1"/>
  <c r="H69" i="4"/>
  <c r="M69" i="4" s="1"/>
  <c r="K68" i="4"/>
  <c r="H68" i="4"/>
  <c r="M68" i="4" s="1"/>
  <c r="H67" i="4"/>
  <c r="M67" i="4" s="1"/>
  <c r="K66" i="4"/>
  <c r="H66" i="4"/>
  <c r="M66" i="4" s="1"/>
  <c r="H65" i="4"/>
  <c r="M65" i="4" s="1"/>
  <c r="H64" i="4"/>
  <c r="M64" i="4" s="1"/>
  <c r="H63" i="4"/>
  <c r="M63" i="4" s="1"/>
  <c r="H62" i="4"/>
  <c r="M62" i="4" s="1"/>
  <c r="H61" i="4"/>
  <c r="M61" i="4" s="1"/>
  <c r="K60" i="4"/>
  <c r="H60" i="4"/>
  <c r="M60" i="4" s="1"/>
  <c r="H59" i="4"/>
  <c r="M59" i="4" s="1"/>
  <c r="H58" i="4"/>
  <c r="M58" i="4" s="1"/>
  <c r="H57" i="4"/>
  <c r="M57" i="4" s="1"/>
  <c r="H55" i="4"/>
  <c r="M55" i="4" s="1"/>
  <c r="H54" i="4"/>
  <c r="M54" i="4" s="1"/>
  <c r="K53" i="4"/>
  <c r="H53" i="4"/>
  <c r="M53" i="4" s="1"/>
  <c r="H52" i="4"/>
  <c r="M52" i="4" s="1"/>
  <c r="K51" i="4"/>
  <c r="H51" i="4"/>
  <c r="M51" i="4" s="1"/>
  <c r="H50" i="4"/>
  <c r="M50" i="4" s="1"/>
  <c r="H49" i="4"/>
  <c r="M49" i="4" s="1"/>
  <c r="H48" i="4"/>
  <c r="M48" i="4" s="1"/>
  <c r="H47" i="4"/>
  <c r="M47" i="4" s="1"/>
  <c r="K45" i="4"/>
  <c r="M45" i="4"/>
  <c r="K42" i="4"/>
  <c r="H42" i="4"/>
  <c r="M42" i="4" s="1"/>
  <c r="H41" i="4"/>
  <c r="M41" i="4" s="1"/>
  <c r="H40" i="4"/>
  <c r="M40" i="4" s="1"/>
  <c r="H39" i="4"/>
  <c r="M39" i="4" s="1"/>
  <c r="H38" i="4"/>
  <c r="M38" i="4" s="1"/>
  <c r="H37" i="4"/>
  <c r="M37" i="4" s="1"/>
  <c r="H36" i="4"/>
  <c r="M36" i="4" s="1"/>
  <c r="K34" i="4"/>
  <c r="H34" i="4"/>
  <c r="M34" i="4" s="1"/>
  <c r="K33" i="4"/>
  <c r="H33" i="4"/>
  <c r="M33" i="4" s="1"/>
  <c r="H30" i="4"/>
  <c r="M30" i="4" s="1"/>
  <c r="K28" i="4"/>
  <c r="H28" i="4"/>
  <c r="M28" i="4" s="1"/>
  <c r="H27" i="4"/>
  <c r="M27" i="4" s="1"/>
  <c r="H26" i="4"/>
  <c r="M26" i="4" s="1"/>
  <c r="H25" i="4"/>
  <c r="M25" i="4" s="1"/>
  <c r="H24" i="4"/>
  <c r="M24" i="4" s="1"/>
  <c r="H23" i="4"/>
  <c r="M23" i="4" s="1"/>
  <c r="K22" i="4"/>
  <c r="H22" i="4"/>
  <c r="M22" i="4" s="1"/>
  <c r="H21" i="4"/>
  <c r="M21" i="4" s="1"/>
  <c r="H20" i="4"/>
  <c r="M20" i="4" s="1"/>
  <c r="H19" i="4"/>
  <c r="M19" i="4" s="1"/>
  <c r="K18" i="4"/>
  <c r="H18" i="4"/>
  <c r="M18" i="4" s="1"/>
  <c r="H17" i="4"/>
  <c r="M17" i="4" s="1"/>
  <c r="G10" i="4"/>
  <c r="H9" i="4"/>
  <c r="G8" i="4"/>
  <c r="D2" i="4"/>
  <c r="D2" i="2" s="1"/>
  <c r="L98" i="3" l="1"/>
  <c r="E30" i="9" s="1"/>
  <c r="D31" i="9"/>
  <c r="D34" i="9" s="1"/>
  <c r="L40" i="2"/>
  <c r="L22" i="12"/>
  <c r="E33" i="9" s="1"/>
  <c r="L13" i="4"/>
  <c r="M140" i="4"/>
  <c r="E29" i="9" s="1"/>
  <c r="L64" i="7"/>
  <c r="D2" i="12"/>
  <c r="D2" i="7"/>
  <c r="D9" i="9"/>
  <c r="D2" i="3"/>
  <c r="E34" i="9" l="1"/>
  <c r="M13" i="4"/>
</calcChain>
</file>

<file path=xl/sharedStrings.xml><?xml version="1.0" encoding="utf-8"?>
<sst xmlns="http://schemas.openxmlformats.org/spreadsheetml/2006/main" count="923" uniqueCount="451">
  <si>
    <t>шт.</t>
  </si>
  <si>
    <t>Категория</t>
  </si>
  <si>
    <t>Номенклатура</t>
  </si>
  <si>
    <t>Итого, руб.</t>
  </si>
  <si>
    <t>10</t>
  </si>
  <si>
    <t>Булочка пшеничная для гамбургера 40гр</t>
  </si>
  <si>
    <t>Булочка пшеничная для гамбургера 80гр</t>
  </si>
  <si>
    <t>Булочка рисовая для гамбургера 80гр</t>
  </si>
  <si>
    <t>Булочка черная для гамбургера 80гр</t>
  </si>
  <si>
    <t>Курник 100гр</t>
  </si>
  <si>
    <t>Пирожок с капустой и яйцом 100гр</t>
  </si>
  <si>
    <t>Пирожок с мясным фаршем 100гр</t>
  </si>
  <si>
    <t>Расстегай с горбушей и картофелем 110гр</t>
  </si>
  <si>
    <t>Элеш с куриным филе и картофелем 130гр</t>
  </si>
  <si>
    <t>Эчпочмак с говядиной и картофелем 130гр</t>
  </si>
  <si>
    <t>Изделия из песочного теста сытные, сладкие, шт.</t>
  </si>
  <si>
    <t>Пахлава 1кг</t>
  </si>
  <si>
    <t>Десерт Шоко-Барри /постный/ 130гр</t>
  </si>
  <si>
    <t>Макаронс, готовые, шт</t>
  </si>
  <si>
    <t>Макаронс в ассортименте 1шт</t>
  </si>
  <si>
    <t>Борщ с говядиной 300гр</t>
  </si>
  <si>
    <t>Тесто замороженное, кг.</t>
  </si>
  <si>
    <t>Код</t>
  </si>
  <si>
    <t>Цена 1шт., руб.</t>
  </si>
  <si>
    <t>Заказ (в мин. партиях отпуска)</t>
  </si>
  <si>
    <t>Мин. партия отпуска, шт.</t>
  </si>
  <si>
    <t>руб.</t>
  </si>
  <si>
    <t>Всего выбрано</t>
  </si>
  <si>
    <t>24 ч., &lt;18°С</t>
  </si>
  <si>
    <t>72 ч., &lt;18°С</t>
  </si>
  <si>
    <t>48 ч., &lt;18°С</t>
  </si>
  <si>
    <t>6 мес., -18°С</t>
  </si>
  <si>
    <t>24 ч.,&lt; 18°С</t>
  </si>
  <si>
    <t>Цена мин. партии, руб.</t>
  </si>
  <si>
    <t>Покупатель:</t>
  </si>
  <si>
    <t>Контактный тел.:</t>
  </si>
  <si>
    <t>Заявка</t>
  </si>
  <si>
    <t>Итого по разделу</t>
  </si>
  <si>
    <t>По разделу 1. Хлеб и выпечка</t>
  </si>
  <si>
    <t>Итого заказано:</t>
  </si>
  <si>
    <t>По разделу 3. Кулинария</t>
  </si>
  <si>
    <t>По разделу 2. Кондитерские изделия</t>
  </si>
  <si>
    <t>По разделу 4. Замороженная продукция</t>
  </si>
  <si>
    <t>Единиц товара</t>
  </si>
  <si>
    <t>На сумму</t>
  </si>
  <si>
    <t>Всего:</t>
  </si>
  <si>
    <t>Спасибо за Ваш заказ!</t>
  </si>
  <si>
    <t>Мы приложим все усилия, чтобы Вы остались довольны сотрудничеством с нашей компанией!</t>
  </si>
  <si>
    <t>Приходите снова!</t>
  </si>
  <si>
    <t xml:space="preserve">Адрес доставки: </t>
  </si>
  <si>
    <t>Добрый день, уважаемый Покупатель!</t>
  </si>
  <si>
    <t>Данный файл содержит актуальную информацию об ассортименте товаров для оптовых Покупателей с актуальными ценами.</t>
  </si>
  <si>
    <t>Корректное заполнение необходимых полей поможет нам выполнить Вашу заявку в соответствие с Вашими желаниями в нужное Вам время!</t>
  </si>
  <si>
    <t>На остальных страницах данная информация будет дублироваться автоматически</t>
  </si>
  <si>
    <t>2. На странице каждого раздела Вам необходимо указать количество нужного Вам товара в колонке "Заказ (в мин. партиях отпуска")</t>
  </si>
  <si>
    <t>Как правило, в течение часа с Вами свяжется наш сотрудник для уточнения деталей и подтверждения заказа (в рабочие часы).</t>
  </si>
  <si>
    <t>Адрес доставки:</t>
  </si>
  <si>
    <t>Срок годн., усл. хр. в охл. виде</t>
  </si>
  <si>
    <t>Срок годн., усл. хр. в заморож. виде</t>
  </si>
  <si>
    <r>
      <t xml:space="preserve">3. Укажите адрес для доставки Вашего заказа, либо выберите адрес самовывоза, </t>
    </r>
    <r>
      <rPr>
        <u/>
        <sz val="14"/>
        <color rgb="FF000000"/>
        <rFont val="Avenir Next Regular"/>
      </rPr>
      <t>удалив ненужный</t>
    </r>
    <r>
      <rPr>
        <sz val="14"/>
        <color indexed="8"/>
        <rFont val="Avenir Next Regular"/>
      </rPr>
      <t xml:space="preserve"> из двух адресов.</t>
    </r>
  </si>
  <si>
    <t>Менеджер по оптовым продажам Мария Некрутова, тел. +7-951-794-13-46. Оператор - тел. +7-351-700-79-81</t>
  </si>
  <si>
    <t>Заявки, полученные до 15:00 текущего дня, выполняются на следующий день.</t>
  </si>
  <si>
    <t>4. Заполненный файл Вам необходимо сохранить и отправить по электронному адресу sales@pirogvatrushka.ru</t>
  </si>
  <si>
    <t>Мини-кекс с шоколадом 35гр</t>
  </si>
  <si>
    <t>Мини-кекс шоколадный с цукатами 35гр</t>
  </si>
  <si>
    <t>Десерты в стаканчиках,охлажденные, возможна заморозка, шт</t>
  </si>
  <si>
    <t>Меренга Презент к кофе 40гр</t>
  </si>
  <si>
    <t>48 ч., &lt;2-4°С</t>
  </si>
  <si>
    <t>90 сут., -18°С</t>
  </si>
  <si>
    <t xml:space="preserve">Сэндвич на круассане, шт, МГС
</t>
  </si>
  <si>
    <t>Сэндвичи на тостовом хлебе, шт, МГС</t>
  </si>
  <si>
    <t>24 ч., &lt;2-4°С</t>
  </si>
  <si>
    <t>Чизкейк Классический 1,500 кг (12 кусочков)</t>
  </si>
  <si>
    <t>48 ч.,&lt;2-4°С</t>
  </si>
  <si>
    <t>72 ч., &lt;2-4°С</t>
  </si>
  <si>
    <t>6 мес, -18°С</t>
  </si>
  <si>
    <r>
      <t xml:space="preserve">Заполненную заявку следует отправить на электронный адрес </t>
    </r>
    <r>
      <rPr>
        <sz val="16"/>
        <color rgb="FF000000"/>
        <rFont val="Avenir Next Regular"/>
      </rPr>
      <t>sales@pirogvatrushka.ru</t>
    </r>
  </si>
  <si>
    <t>По разделу 5. Напитки</t>
  </si>
  <si>
    <t>Напиток из шиповника с сахаром ,500 мл</t>
  </si>
  <si>
    <t>Время доставки</t>
  </si>
  <si>
    <t>72ч., &lt;2-4°С</t>
  </si>
  <si>
    <t>Торты охлажденные с оформлением, шт.</t>
  </si>
  <si>
    <t>Торты замороженые,шт (фото отличается ввиду оформления, которое не предусмотрено.)</t>
  </si>
  <si>
    <t>60 сут., -18°С</t>
  </si>
  <si>
    <t xml:space="preserve">на </t>
  </si>
  <si>
    <t>Брецель 125гр</t>
  </si>
  <si>
    <t>Брецель с сыром 140гр</t>
  </si>
  <si>
    <t>Морс Брусника 500 мл</t>
  </si>
  <si>
    <t>Морс Клюква  500 мл</t>
  </si>
  <si>
    <t>Булочка пшеничная для гамбургера  с кунжутом 40гр</t>
  </si>
  <si>
    <t>Булочка пшеничная для гамбургера с кунжутом  80гр</t>
  </si>
  <si>
    <t>Булочка рисовая для гамбургера с кунжутом 80гр</t>
  </si>
  <si>
    <t>Булочка черная для гамбургера с кунжутом 80гр</t>
  </si>
  <si>
    <t>от</t>
  </si>
  <si>
    <t>на</t>
  </si>
  <si>
    <t>10 сут., -18°С</t>
  </si>
  <si>
    <t>Контактное лицо</t>
  </si>
  <si>
    <t>ь</t>
  </si>
  <si>
    <t>Контактное лицо:</t>
  </si>
  <si>
    <t>Время доставки:</t>
  </si>
  <si>
    <t>Заказ</t>
  </si>
  <si>
    <t>Способ оплаты:Впишите Ваш вариант (на р/с, безналичный по факту, наличный по факту)</t>
  </si>
  <si>
    <t xml:space="preserve">1. На странице раздела 1. Хлеб и выпечка необходимо указать название Вашего предприятия (юридическое название ООО/ИП) , контактный телефон и адрес и время доставки либо самовывоза,       </t>
  </si>
  <si>
    <t xml:space="preserve">     контактное лицо и способ оплаты.</t>
  </si>
  <si>
    <t>Рылеева 16А</t>
  </si>
  <si>
    <t>Энтузиастов 12</t>
  </si>
  <si>
    <t>Крендель с абрикосовым джемом 170гр</t>
  </si>
  <si>
    <t>Изделия из заварного теста, кг.</t>
  </si>
  <si>
    <t>Салат Нежный с крабовыми палочками 200гр</t>
  </si>
  <si>
    <t>36 ч., &lt;2-4°С</t>
  </si>
  <si>
    <t>Примичание</t>
  </si>
  <si>
    <t>погрешность +/- 200 гр. На минимальную партию 3кг.</t>
  </si>
  <si>
    <t>Кухены, шт</t>
  </si>
  <si>
    <t>72 ч., &lt;3/-3°С</t>
  </si>
  <si>
    <t>Пирожное Кейк попс набор (1уп/10шт)</t>
  </si>
  <si>
    <t>12 ч., &lt;18°С</t>
  </si>
  <si>
    <t>Сэндвич Канада с ветчиной и сыром 190гр</t>
  </si>
  <si>
    <t>Эклеры Крем-брюле 220гр (5шт)</t>
  </si>
  <si>
    <t>7 сут.,&lt;18°С</t>
  </si>
  <si>
    <t>10 сут., &lt;18°С</t>
  </si>
  <si>
    <t>Блины с творогом замороженные 8шт</t>
  </si>
  <si>
    <t>Блины с яблоком, медом и корицей замороженные 8шт</t>
  </si>
  <si>
    <t>Макаронс в ассортименте 1шт замороженный</t>
  </si>
  <si>
    <t>Обратите внимание, что большинство товаров не отпускается поштучно, минимальная партия отпуска указана в соответствующем столбце. Количество товара указывается кратно партии.</t>
  </si>
  <si>
    <t>Детская серия,шт</t>
  </si>
  <si>
    <t>Меренга,шт,</t>
  </si>
  <si>
    <t>72 ч.,&lt;2-4°С</t>
  </si>
  <si>
    <t>5 сут.,&lt;18°С</t>
  </si>
  <si>
    <t>Пирожное охлажденное, оформленное шт.</t>
  </si>
  <si>
    <t xml:space="preserve">Торт Сырная горка 0,850 кг </t>
  </si>
  <si>
    <t>Круассан с миндальным кремом 115гр</t>
  </si>
  <si>
    <t>49 ч., &lt;2-4°С</t>
  </si>
  <si>
    <t>Кекс Постный Кофейный с черносливом 180г</t>
  </si>
  <si>
    <t>Кекс Постный Яблочный с клюквой 190гр</t>
  </si>
  <si>
    <t>Пирожок постный с капустой 100г</t>
  </si>
  <si>
    <t>Пирожок постный с картофелем и грибами 100гр</t>
  </si>
  <si>
    <t>Пирожок постный с картофелем и луком 100гр</t>
  </si>
  <si>
    <t>Торт Медовый 1кг  (8 кусочков)</t>
  </si>
  <si>
    <t>Торт Ореон 0,830 кг (8 кусочков)</t>
  </si>
  <si>
    <t>Торт Милая девочка 0,85 кг. (8 кусочков)</t>
  </si>
  <si>
    <t>Торт Тирамису 0,850 кг. (8 кусочков)</t>
  </si>
  <si>
    <t xml:space="preserve">Торт Прага 0,9 кг </t>
  </si>
  <si>
    <t xml:space="preserve">Торт Тирамису Клубничный 0,9 кг  </t>
  </si>
  <si>
    <t>Торт Прага 0,9 кг. (9 кусочков)</t>
  </si>
  <si>
    <t>Торт Тирамису клубничный 0,85 кг. (8 кусочков)</t>
  </si>
  <si>
    <t>5 сут., &lt;2-4°С</t>
  </si>
  <si>
    <t>Торт Киевский 0,7 кг. (7 кусочков)</t>
  </si>
  <si>
    <t>Салат Цезарь с куриным филе 240гр</t>
  </si>
  <si>
    <t>Торт Медовый 1кг</t>
  </si>
  <si>
    <t>Профитроли с белковым кремом 300гр</t>
  </si>
  <si>
    <t>2</t>
  </si>
  <si>
    <t>Торт Бенто Молочный ломтик 500гр</t>
  </si>
  <si>
    <t>Торт Бенто шоколад-банан 500гр</t>
  </si>
  <si>
    <t>Бенто торты, возможна заморозка, шт</t>
  </si>
  <si>
    <t>Сэндвич с запечённой горбушей и огурцом 140гр</t>
  </si>
  <si>
    <t>Криспы Зерновые 100гр</t>
  </si>
  <si>
    <t>Булочка Выборгская 110гр</t>
  </si>
  <si>
    <t>Булочка Изюминка 110гр</t>
  </si>
  <si>
    <t>Булочка Маковка 100гр</t>
  </si>
  <si>
    <t xml:space="preserve">Круассан Классический 55гр на маргарине </t>
  </si>
  <si>
    <t>Круассан со сгущеным молоком 80гр</t>
  </si>
  <si>
    <t>Зефир Ассорти 150гр</t>
  </si>
  <si>
    <t>Кренедель с ореховой начинкой 170гр</t>
  </si>
  <si>
    <t>Заявка на пельмени и вареники принимается за 2 дня до необходимой даты отгрузки!!!</t>
  </si>
  <si>
    <t>Для того чтобы в файле можно было рабоать, нужно установить программу exel</t>
  </si>
  <si>
    <t>7 сут., &lt;18°С</t>
  </si>
  <si>
    <t>Салаты-боул,шт, МГС</t>
  </si>
  <si>
    <t>Супы, шт,МГС</t>
  </si>
  <si>
    <t>Салаты готовые, шт., МГС</t>
  </si>
  <si>
    <t>Каши, шт, МГС</t>
  </si>
  <si>
    <t>Слойка с ветчиной и сыром 125гр</t>
  </si>
  <si>
    <t>Слойка с курицей 190гр</t>
  </si>
  <si>
    <t>Улитка Лимонный фреш 130гр</t>
  </si>
  <si>
    <t>Эклер Павлова 60гр</t>
  </si>
  <si>
    <t>Пирожное Наполеон тот самый 100гр</t>
  </si>
  <si>
    <t>Торт Наполеон тот самый 0,9кг</t>
  </si>
  <si>
    <t>Салат Греческий 200гр</t>
  </si>
  <si>
    <t>Сосиска в тесте Премиум 12см 115гр</t>
  </si>
  <si>
    <t>Сметанник с клубникой 600гр</t>
  </si>
  <si>
    <t>Котлеты из щуки п/ф 4шт 400гр</t>
  </si>
  <si>
    <t>30 сут., -18°С</t>
  </si>
  <si>
    <t>5</t>
  </si>
  <si>
    <t>10 ут., &lt;18°С</t>
  </si>
  <si>
    <t>Морс, напиток из шиповника, готовые, шт.</t>
  </si>
  <si>
    <t>Пирожное Итальянское сырное 125гр</t>
  </si>
  <si>
    <t>Пирожное Красный бархат 125гр</t>
  </si>
  <si>
    <t xml:space="preserve">Пирожное Тиффани 125гр </t>
  </si>
  <si>
    <t xml:space="preserve">Торт Итальянский сырный 1кг </t>
  </si>
  <si>
    <t>Торт Красный бархат 1,250кг</t>
  </si>
  <si>
    <t xml:space="preserve">Торт Тиффани 1,150 кг </t>
  </si>
  <si>
    <t>Торт Красный бархат 1,250 кг.  (10 кусочков)</t>
  </si>
  <si>
    <t>3</t>
  </si>
  <si>
    <t>Торт Эстерхази сливочный 0,8 кг. (8 кусочков)</t>
  </si>
  <si>
    <t>Напиток из шиповника без сахара 500мл</t>
  </si>
  <si>
    <t>Тесто Слоено-дрожжевое 750гр</t>
  </si>
  <si>
    <t>Тесто Слоено-бездрожжевое 750гр</t>
  </si>
  <si>
    <t>Блины с маслом замороженные 10шт</t>
  </si>
  <si>
    <t>Торт Хаусман 0,83 кг.(8 кусочков)</t>
  </si>
  <si>
    <t>Пирожное Чизкейк Классический 130гр</t>
  </si>
  <si>
    <t>Пирожное Тирамису Клубничное 112гр</t>
  </si>
  <si>
    <t>Пирожное Сырная горка 210гр</t>
  </si>
  <si>
    <t>Пирожное Прага 100гр</t>
  </si>
  <si>
    <t>Пирожное Медовое 125гр</t>
  </si>
  <si>
    <t>Пирожное Трубочка с белковым кремом 40гр</t>
  </si>
  <si>
    <t xml:space="preserve">Эклеры Пальчики 250гр </t>
  </si>
  <si>
    <t>Слойка клубнично-творожная мечта 170гр</t>
  </si>
  <si>
    <t>заказ за 2 дня</t>
  </si>
  <si>
    <t>Пирожное Степашка 100гр</t>
  </si>
  <si>
    <t>Торт Степашка 1кг</t>
  </si>
  <si>
    <t>Пирожное Три шоколада 110гр</t>
  </si>
  <si>
    <t>Тарт Глазунья 140гр</t>
  </si>
  <si>
    <t>Эклер Лаванада 60гр</t>
  </si>
  <si>
    <t>Продукция пекарского цеха</t>
  </si>
  <si>
    <t>На нашем сырье</t>
  </si>
  <si>
    <t>Булочки и любые мелкоштучные изделия, хлеба, сдоба, бриошь</t>
  </si>
  <si>
    <t>Продукция кремового цеха</t>
  </si>
  <si>
    <t>Торты и пирожные из тортов, мелкоштучные изделия, десерты</t>
  </si>
  <si>
    <t xml:space="preserve"> </t>
  </si>
  <si>
    <t xml:space="preserve">Уведомляем вас, что с 1 сентября 2022 года вводится платная услуга на разработки индивидуальной продукции по вашим пожеланиям </t>
  </si>
  <si>
    <t xml:space="preserve">Уважаемые оптовые покупатели! </t>
  </si>
  <si>
    <t xml:space="preserve">Цена в таблице указана за 1 единицу разработки 
После изготовления готовой продукции заказчику будет предоставлена 		 	 технологическая карта
После проработки готовой продукции заказчику будет предоставлено готовое изделие в количестве 5 штук
При дальнейшем заказе продукции на каждый вид будет прописана минимальная партия заказа  
</t>
  </si>
  <si>
    <t>Булочка Панини 150гр</t>
  </si>
  <si>
    <t>Меренга "Ноль калорий" малина 40гр</t>
  </si>
  <si>
    <t>10 сут.,&lt;18°С</t>
  </si>
  <si>
    <t>Продукция 
 для выпечки, полуфабрикат, замороженная,шт</t>
  </si>
  <si>
    <t>Слойка с курицей 190гр п/ф</t>
  </si>
  <si>
    <t>Хачапури три сыра 150гр (Н) п/ф</t>
  </si>
  <si>
    <t>Элеш с куриным филе и картофелем 140гр п/ф</t>
  </si>
  <si>
    <t>Улитка лимонный фреш 150гр п/ф</t>
  </si>
  <si>
    <t>Слойка Клубнично-творожная мечта 190гр п/ф</t>
  </si>
  <si>
    <t>Первая половина дня (до 13:00)</t>
  </si>
  <si>
    <t>Вторая половина дня (после 13:00)</t>
  </si>
  <si>
    <t>Калач Греческий 600гр  (+/- 5% от  веса)</t>
  </si>
  <si>
    <t>Хлеб Амарантовый цельнозерновой 310гр  (+/- 5% от  веса)</t>
  </si>
  <si>
    <t>Хлеб Кукурузный 360гр  (+/- 5% от  веса)</t>
  </si>
  <si>
    <t>Хлеб Тостовый фирменный 820гр  (+/- 5% от  веса)</t>
  </si>
  <si>
    <t>Багет Французский 290гр  (+/- 5% от  веса)</t>
  </si>
  <si>
    <t>Багет-мини Французский Луковый 170гр  (+/- 5% от  веса)</t>
  </si>
  <si>
    <t>В каком виде изготовить?</t>
  </si>
  <si>
    <t>Хлеб Тостовый классический 820гр  (+/- 5% от  веса)</t>
  </si>
  <si>
    <t>Кухен немецкий с яблоком 185гр</t>
  </si>
  <si>
    <t>Только выпчеенные и замороженные</t>
  </si>
  <si>
    <t xml:space="preserve">Только выпеченный </t>
  </si>
  <si>
    <t xml:space="preserve">Печенье выпеченное, шт
</t>
  </si>
  <si>
    <t>Татарская, шт.</t>
  </si>
  <si>
    <t>Пирожки, шт.</t>
  </si>
  <si>
    <t>Постная продукция, шт.</t>
  </si>
  <si>
    <t>Донатс,шт</t>
  </si>
  <si>
    <t>Изделия из слоеного теста, шт.</t>
  </si>
  <si>
    <t>Брецели,шт.</t>
  </si>
  <si>
    <t>Сдоба, шт</t>
  </si>
  <si>
    <t>.Хлеб, калач,батон,шт.</t>
  </si>
  <si>
    <t>Булочка для хот-дога 120гр  (27 +/- 1см)</t>
  </si>
  <si>
    <t>Булочка для хот-дога 120гр с кунжутом (27 +/- 1см)</t>
  </si>
  <si>
    <t>Булочка для хот-дога 100гр с кунжутом (22 +/- 1см)</t>
  </si>
  <si>
    <t>Булочка для хот-дога 100гр (22 +/- 1см)</t>
  </si>
  <si>
    <t>Булочка пшеничная для хот-дога  60гр  (17+/-см)</t>
  </si>
  <si>
    <t>Булочка пшеничная для хот-дога с кунжутом 60гр  (17+/-см)</t>
  </si>
  <si>
    <t>Булочка пшеничная для хот-дога с луком 60гр  (17+/-см)</t>
  </si>
  <si>
    <t>Булочка пшеничная для хот-дога с кунжутом 80гр (17 +/- см)</t>
  </si>
  <si>
    <t>Булочка пшеничная для хот-дога 80гр (17+/-см)</t>
  </si>
  <si>
    <t>Круассан Классический 75гр на сливочном масле</t>
  </si>
  <si>
    <t>Круассан с шоколадной начинкой 90гр</t>
  </si>
  <si>
    <t>Хачапури три сыра 130гр</t>
  </si>
  <si>
    <t>Хачапури с творогом и лимонной цедрой 130 гр.</t>
  </si>
  <si>
    <t>Пирожное Карамельный вихрь 120гр</t>
  </si>
  <si>
    <t>Круассан классический 90гр п/ф</t>
  </si>
  <si>
    <t>new</t>
  </si>
  <si>
    <t>Торт Киевский 1 кг</t>
  </si>
  <si>
    <t xml:space="preserve">Торт Милая девочка 1,1кг </t>
  </si>
  <si>
    <t xml:space="preserve">Торт Ореон 1,25кг </t>
  </si>
  <si>
    <t xml:space="preserve">Торт Тирамису 1,05 кг </t>
  </si>
  <si>
    <t xml:space="preserve">Торт Эстерхази сливочный 1,1 кг </t>
  </si>
  <si>
    <t>Торт Хаусман 1кг</t>
  </si>
  <si>
    <t>Пирожное Киевское 125гр</t>
  </si>
  <si>
    <t>Пирожное Милая девочка 125гр</t>
  </si>
  <si>
    <t>Пирожное Ореон 125гр</t>
  </si>
  <si>
    <t>Пирожное Тирамису 125гр</t>
  </si>
  <si>
    <t>Пирожное Эстерхази сливочное 125гр</t>
  </si>
  <si>
    <t>Пирожное Хаусман 125гр</t>
  </si>
  <si>
    <t>12ч., &lt;18°С</t>
  </si>
  <si>
    <t>12 ч., &lt; 18°С</t>
  </si>
  <si>
    <t>48 ч., &lt;+2+4С</t>
  </si>
  <si>
    <t>72ч., &lt;18°С</t>
  </si>
  <si>
    <t>10сут., &lt;18°С</t>
  </si>
  <si>
    <t>20 сут., &lt;18°С</t>
  </si>
  <si>
    <t>10сут., &lt;+2+4°С</t>
  </si>
  <si>
    <t>15 сут., &lt;18°С</t>
  </si>
  <si>
    <t>60сут., -18°С</t>
  </si>
  <si>
    <t>Круассан классический 30гр на маргарине</t>
  </si>
  <si>
    <t>Круассан с шоколадом 40гр</t>
  </si>
  <si>
    <t xml:space="preserve">Круассан со сгущенным молоком 40гр </t>
  </si>
  <si>
    <t>Круассан с вишней 40гр</t>
  </si>
  <si>
    <t>Круассан с шоколадом 55гр п/ф</t>
  </si>
  <si>
    <t>Круассан со сгущенным молоком 55гр п/ф</t>
  </si>
  <si>
    <t>Круассан с вишней 55гр п/ф</t>
  </si>
  <si>
    <t>Котлеты Домашние п/ф 4шт 400гр</t>
  </si>
  <si>
    <t>пельмени, вареники, котлеты  п/ф, шт.</t>
  </si>
  <si>
    <t>Наборы,шт</t>
  </si>
  <si>
    <t>Набор брускетт 9шт/300гр</t>
  </si>
  <si>
    <t>Салат- боул с курицей 180гр</t>
  </si>
  <si>
    <t>Круассан с ветчиной и сыром 100гр</t>
  </si>
  <si>
    <t>Сырники</t>
  </si>
  <si>
    <t xml:space="preserve">Торт Лаванда-Ежевика 1,3кг </t>
  </si>
  <si>
    <t>Пирожное, тарт, шт.</t>
  </si>
  <si>
    <t>NEW</t>
  </si>
  <si>
    <t>Десерт Манго Чиа 220гр</t>
  </si>
  <si>
    <t>Калач Альпийский 300гр  (+/- 5% от  веса)</t>
  </si>
  <si>
    <t xml:space="preserve">Хлеб Балтийский Заварной 720гр  (+/- 5% от  веса) </t>
  </si>
  <si>
    <t xml:space="preserve">Хлеб Бородинский новый 320гр  (+/- 5% от  веса) </t>
  </si>
  <si>
    <t xml:space="preserve">Хлеб Дрезденский 500гр  (+/- 5% от  веса) </t>
  </si>
  <si>
    <t>Хлеб Дрезденский 320гр  (+/- 5% от  веса)</t>
  </si>
  <si>
    <t>Хлеб Дарницкий формовой 380гр  (+/- 5% от  веса)</t>
  </si>
  <si>
    <t>Хлеб Литовский заварной 470гр  (+/- 5% от  веса)</t>
  </si>
  <si>
    <t xml:space="preserve">Хлеб Полбовый Особый 420гр  (+/- 5% от  веса) </t>
  </si>
  <si>
    <t xml:space="preserve">Хлеб Старорусский 820гр  (+/- 5% от  веса) </t>
  </si>
  <si>
    <t xml:space="preserve">Хлеб Старорусский с клюквой 820гр  (+/- 5% от  веса) </t>
  </si>
  <si>
    <t xml:space="preserve">Хлеб Тартин пшеничный 520гр  (+/- 5% от  веса) </t>
  </si>
  <si>
    <t>Хлеб Чиабаттини пшеничная, кг (1шт. - 1кг)</t>
  </si>
  <si>
    <r>
      <t>Хлеб Чиабаттини яровая, кг (1шт. - 1кг)</t>
    </r>
    <r>
      <rPr>
        <b/>
        <sz val="12"/>
        <color rgb="FF41F828"/>
        <rFont val="Avenir Next Regular"/>
        <charset val="204"/>
      </rPr>
      <t xml:space="preserve"> </t>
    </r>
  </si>
  <si>
    <r>
      <t>Хлеб Ячменный цельнозерновой 350гр</t>
    </r>
    <r>
      <rPr>
        <b/>
        <sz val="12"/>
        <color rgb="FF00B0F0"/>
        <rFont val="Avenir Next Regular"/>
        <charset val="204"/>
      </rPr>
      <t xml:space="preserve"> </t>
    </r>
  </si>
  <si>
    <t>Сырники ванильные 150гр</t>
  </si>
  <si>
    <t>Сырники ванильные п/ф 8шт/400гр</t>
  </si>
  <si>
    <t>Пироги, выпеченные и замороженные</t>
  </si>
  <si>
    <t>Пирог со свининой и картофелем на сдобном тесте</t>
  </si>
  <si>
    <t>Пирог с курицей и картофелем на сдобном тесте</t>
  </si>
  <si>
    <t>Пирог с яблоком и корицей на сдобном тесте</t>
  </si>
  <si>
    <t>14 сут., -18°С</t>
  </si>
  <si>
    <t>Гриссини с пармезаном 100гр</t>
  </si>
  <si>
    <t>Печенье Гречневое с клюквой и чиа 1шт/250гр</t>
  </si>
  <si>
    <t>Печенье Детское 1шт/300гр</t>
  </si>
  <si>
    <t>Печенье Имбирное 1шт/300гр</t>
  </si>
  <si>
    <t>Печенье Красный Бархат 1шт/250гр</t>
  </si>
  <si>
    <t>Печенье Кукис с маком и клюквой 1шт/300гр</t>
  </si>
  <si>
    <t>Печенье Малибу 1шт/250гр</t>
  </si>
  <si>
    <t>Печенье Три пользы 1шт/300гр</t>
  </si>
  <si>
    <t>Печенье  Флаксы льняные 1шт/350гр</t>
  </si>
  <si>
    <t>Булочки,шт.</t>
  </si>
  <si>
    <t>Булочка для хлебной корзины Бородинская 40 гр</t>
  </si>
  <si>
    <t>Булочка для хлебной корзины Зерновая 25гр</t>
  </si>
  <si>
    <t>Булочка для хлебной корзины Пшеничная 25гр</t>
  </si>
  <si>
    <t>Чак-Чак 200гр</t>
  </si>
  <si>
    <t>Зефир в бельгийском шоколаде клубника 1кг</t>
  </si>
  <si>
    <t>Зефир в бельгийском шоколаде банан 1кг</t>
  </si>
  <si>
    <t>15 сут., &lt;2-4°С</t>
  </si>
  <si>
    <t>Орешки со сгущенным молоком и грецкиим орехом 250гр</t>
  </si>
  <si>
    <t>15сут  &lt;2-4°С</t>
  </si>
  <si>
    <t>4</t>
  </si>
  <si>
    <t>Слойка Пекан  100гр</t>
  </si>
  <si>
    <t>Нехлеб Зеленая гречка 290гр  (+/- 5% от  веса)</t>
  </si>
  <si>
    <t>Нехлеб Льняной 300гр  (+/- 5% от  веса)</t>
  </si>
  <si>
    <t>Лепешка Фокаччо 100гр (замороженная)</t>
  </si>
  <si>
    <t>Круассан с ветчиной и сыром 130гр п/ф</t>
  </si>
  <si>
    <t>Булочка для гамбургера Бриошь 120гр</t>
  </si>
  <si>
    <t>Печенье Морковное с курагой 400гр</t>
  </si>
  <si>
    <t>Печенье Свекольное с курагой 400гр</t>
  </si>
  <si>
    <t>Вафля трубочка без начинки 60гр</t>
  </si>
  <si>
    <t>Только выпчеченный</t>
  </si>
  <si>
    <t xml:space="preserve">Чизкейк набор (шоколад 2 кус.+ карамель 2 кус.+ягодный 2кус.+фисташовый 2кус.) 600гр </t>
  </si>
  <si>
    <t>Чизкейк Шоколад 600гр (8 кусочков)</t>
  </si>
  <si>
    <t>Чизкейк Карамель 600гр (8 Кусочков)</t>
  </si>
  <si>
    <t>Основа для Римской пицца 240гр п/ф</t>
  </si>
  <si>
    <t>Печенье Апельсиновый Тигр 300гр NEW</t>
  </si>
  <si>
    <t>Пирожное Пушистый чиз 1шт 90гр NEW</t>
  </si>
  <si>
    <t>Римская пицца замороженная, шт.</t>
  </si>
  <si>
    <t>Пицца Римская 4 сыра 500гр</t>
  </si>
  <si>
    <t>Пицца Римская Карбонара 510гр</t>
  </si>
  <si>
    <t>Пицца Римская Лесная 610гр</t>
  </si>
  <si>
    <t>Пицца Римская Маргарита 610гр</t>
  </si>
  <si>
    <t>Пицца Римская Мясная 630гр</t>
  </si>
  <si>
    <t>Блины, сырники, оладушки готовые, замороженные, уп.</t>
  </si>
  <si>
    <t>Оладьи пышные 200гр (4 шт)</t>
  </si>
  <si>
    <t>Пирожное Брауни 90гр</t>
  </si>
  <si>
    <t>3 мес., -18°С</t>
  </si>
  <si>
    <t>Чизкейк Фисташковый 600гр (8 кусочков)</t>
  </si>
  <si>
    <t>Чизкейк Ягодный 600гр (8 кусочков)</t>
  </si>
  <si>
    <t>Вафля сгущеночка 120гр</t>
  </si>
  <si>
    <t>Морс Облепиха 500мл</t>
  </si>
  <si>
    <t>Багеты, шт.</t>
  </si>
  <si>
    <t>Набор пирожных №1( Эстерхази  125гр-2шт,Красный бархат 125гр-2шт,Медовое 125гр-2шт, ореон 125гр-2шт)</t>
  </si>
  <si>
    <t>Хлеб Сдобный Бриошь 260гр</t>
  </si>
  <si>
    <t>Багет Зерновой 290гр  (+/- 5% от  веса)</t>
  </si>
  <si>
    <t>16</t>
  </si>
  <si>
    <t>Булочка Шведская 120гр</t>
  </si>
  <si>
    <t>Хлеб Славянский 530гр</t>
  </si>
  <si>
    <t>Хлеб Пшеничный на кефире  250гр</t>
  </si>
  <si>
    <t>Булочка для гамбургера Бриошь 80гр</t>
  </si>
  <si>
    <t>Мини пицца,шт.</t>
  </si>
  <si>
    <t>Мини пицца с ветчиной и сыром 100гр</t>
  </si>
  <si>
    <t>Вареники ПРЕМИУМ Старорусские со сладким творогом 800гр</t>
  </si>
  <si>
    <t>Пельмени ПРЕМИУМ Боярские с говядиной 100% 800гр</t>
  </si>
  <si>
    <t>Пельмени ПРЕМИУМ со свининой, говядиной, и курицей 800гр</t>
  </si>
  <si>
    <t>Пельмени ПРЕМИУМ Домашние со свининой и говядиной п/ф 800гр</t>
  </si>
  <si>
    <t>Вареники ПРЕМИУМ Братские с сулугуни и моцареллой п/ф 800гр</t>
  </si>
  <si>
    <t>Вареники ПРЕМИУМ Минские с картофелем, слив.маслом и луком фри п/ф 800гр</t>
  </si>
  <si>
    <t>Пельменит ПРЕМИУМ детские с индейкой  п/ф 800гр</t>
  </si>
  <si>
    <t xml:space="preserve">Котлеты из щуки п/ф без панировки 400гр </t>
  </si>
  <si>
    <t>Блинчики готовые,шт</t>
  </si>
  <si>
    <t>Блинчики с ветчиной и сыром 200гр</t>
  </si>
  <si>
    <t>Блинчики с мясом 200 гр</t>
  </si>
  <si>
    <t>Блинчики с маслом 150гр</t>
  </si>
  <si>
    <t>Блины с ветчиной и сыром замороженные 8шт</t>
  </si>
  <si>
    <t>Блины с мясом замороженые 8шт</t>
  </si>
  <si>
    <t xml:space="preserve">Салат с Оливье с ветчиной  200гр </t>
  </si>
  <si>
    <t>Сэндвич с копченой колбасой и сыром 130гр</t>
  </si>
  <si>
    <t>Сэндвич Скандинавский с с/к колбасой 160гр</t>
  </si>
  <si>
    <t>Сэндвич Сидней с ветчиной 160гр</t>
  </si>
  <si>
    <t>Сэндвич Токио с тунцом, помидорами и огурцом 150гр</t>
  </si>
  <si>
    <t>Сэндвич Клаб с паровой грудкой и беконом 170гр</t>
  </si>
  <si>
    <t>Сэндвич Чикен с копченой курочкой 180гр</t>
  </si>
  <si>
    <t>Сэндвич с куриным филе и корейской морковью 140гр</t>
  </si>
  <si>
    <t>Сэндвич Финский с семгой с/сол 165гр</t>
  </si>
  <si>
    <t>Каша 6 злаков на цельном молоке со сливочным маслом 250гр</t>
  </si>
  <si>
    <t>Каша рисовая на цельном молоке со сливочным маслом 250гр</t>
  </si>
  <si>
    <t>Пирожное Павлова 100гр</t>
  </si>
  <si>
    <t>Круассан классический на маргарине 70гр п/ф</t>
  </si>
  <si>
    <t>Круассан мини   на маргарине 45гр  п/ф</t>
  </si>
  <si>
    <t>Батон Русь 320гр</t>
  </si>
  <si>
    <t>Хлеб Новоуральский 380гр</t>
  </si>
  <si>
    <t>Меренговый рулет,шт</t>
  </si>
  <si>
    <t>Рулет Меренговый 300гр</t>
  </si>
  <si>
    <t>Рулет Меренговый Фисташка 300гр</t>
  </si>
  <si>
    <t>Заявка на лины принимается за 2 дня до необходимой даты отгрузки!!!</t>
  </si>
  <si>
    <t>Багет Финский 330гр</t>
  </si>
  <si>
    <t>Багет Мини Зерновой 170гр</t>
  </si>
  <si>
    <t xml:space="preserve">Печенье Маковка 350гр </t>
  </si>
  <si>
    <t>Заявки, полученные до 10:00 текущего дня, выполняются на следующий день.</t>
  </si>
  <si>
    <t>Заявки принимаем до 10:00 текущего дня, с вывозом на следующий день с 8:00</t>
  </si>
  <si>
    <t xml:space="preserve">Багет Венский 230гр </t>
  </si>
  <si>
    <t>Донатс в глазури 1шт/80гр</t>
  </si>
  <si>
    <t>10сут  &lt;2-4°С</t>
  </si>
  <si>
    <t>Вареники ПРЕМИУМ  Лесные с грибами и картофелем п/ф 800гр</t>
  </si>
  <si>
    <t>Меренга "Ноль калорий Ваниль 25гр</t>
  </si>
  <si>
    <t>Торт Тиффани  1,050 кг. (8 кусочков)</t>
  </si>
  <si>
    <t>Вареники ПРЕМИУМ Десертные с вишней п/ф 800гр</t>
  </si>
  <si>
    <t>Пирожок с яйцом, зеленым луком и сливками 100гр</t>
  </si>
  <si>
    <t>Пирожок с капустой и яйцом 110 гр п/ф</t>
  </si>
  <si>
    <t>Пирожок с картофелем 110гр п/ф</t>
  </si>
  <si>
    <t>Пирожок с яйцом, зеленым луком и сливками 110гр п/ф</t>
  </si>
  <si>
    <t>Пирожок с фаршем 110гр п/ф</t>
  </si>
  <si>
    <t>Курник 110 гр п/ф</t>
  </si>
  <si>
    <t>Колечко творожное 1шт/100гр</t>
  </si>
  <si>
    <t xml:space="preserve">Колечко фисташковое 1шт/100гр </t>
  </si>
  <si>
    <t>1 мес., -18°С</t>
  </si>
  <si>
    <t>Эклер Тирамису 60гр</t>
  </si>
  <si>
    <t>Пирожное Картошка 100гр</t>
  </si>
  <si>
    <t>Прайс ИП Быков  Е.Э. от 08.05.2024г</t>
  </si>
  <si>
    <t>Прайс ИП Быков  Е.Э. от 08.05.2024г.</t>
  </si>
  <si>
    <t>Круассан с соленой карамелью</t>
  </si>
  <si>
    <t>Сочень с творогом 120 гр</t>
  </si>
  <si>
    <t>Зефир,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</si>
</sst>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0"/>
    <numFmt numFmtId="165" formatCode="#,##0.0"/>
    <numFmt numFmtId="166" formatCode="0.0"/>
  </numFmts>
  <fonts count="39">
    <font>
      <sz val="10"/>
      <color indexed="8"/>
      <name val="Avenir Next Regular"/>
    </font>
    <font>
      <sz val="12"/>
      <color indexed="8"/>
      <name val="Avenir Next Regular"/>
    </font>
    <font>
      <sz val="14"/>
      <color indexed="8"/>
      <name val="Avenir Next Regular"/>
    </font>
    <font>
      <sz val="10"/>
      <color indexed="8"/>
      <name val="Avenir Next Demi Bold"/>
      <family val="2"/>
    </font>
    <font>
      <b/>
      <sz val="14"/>
      <color indexed="8"/>
      <name val="Avenir Next Regular"/>
    </font>
    <font>
      <u/>
      <sz val="10"/>
      <color theme="10"/>
      <name val="Avenir Next Regular"/>
    </font>
    <font>
      <sz val="11"/>
      <color theme="1"/>
      <name val="Arial"/>
      <family val="2"/>
    </font>
    <font>
      <b/>
      <sz val="11"/>
      <color indexed="8"/>
      <name val="Avenir Next Demi Bold"/>
      <family val="2"/>
    </font>
    <font>
      <b/>
      <i/>
      <sz val="16"/>
      <color indexed="8"/>
      <name val="Avenir Next Regular"/>
    </font>
    <font>
      <sz val="16"/>
      <color indexed="8"/>
      <name val="Avenir Next Regular"/>
    </font>
    <font>
      <b/>
      <sz val="16"/>
      <color indexed="8"/>
      <name val="Avenir Next Regular"/>
    </font>
    <font>
      <b/>
      <sz val="10"/>
      <color indexed="8"/>
      <name val="Avenir Next Regular"/>
    </font>
    <font>
      <sz val="11"/>
      <color indexed="8"/>
      <name val="Avenir Next Demi Bold"/>
      <family val="2"/>
    </font>
    <font>
      <sz val="12"/>
      <color indexed="8"/>
      <name val="Avenir Next Demi Bold"/>
      <family val="2"/>
    </font>
    <font>
      <sz val="16"/>
      <color rgb="FF000000"/>
      <name val="Avenir Next Regular"/>
    </font>
    <font>
      <b/>
      <i/>
      <sz val="18"/>
      <color theme="1"/>
      <name val="Avenir Next Regular"/>
    </font>
    <font>
      <u/>
      <sz val="14"/>
      <color rgb="FF000000"/>
      <name val="Avenir Next Regular"/>
    </font>
    <font>
      <sz val="10"/>
      <color theme="1"/>
      <name val="Avenir Next Regular"/>
    </font>
    <font>
      <sz val="12"/>
      <color rgb="FF00B050"/>
      <name val="Avenir Next Regular"/>
    </font>
    <font>
      <b/>
      <sz val="12"/>
      <color indexed="8"/>
      <name val="Avenir Next Regular"/>
    </font>
    <font>
      <b/>
      <sz val="12"/>
      <color indexed="8"/>
      <name val="Avenir Next Regular"/>
      <charset val="204"/>
    </font>
    <font>
      <b/>
      <i/>
      <sz val="22"/>
      <color theme="1"/>
      <name val="Avenir Next Regular"/>
    </font>
    <font>
      <b/>
      <i/>
      <sz val="22"/>
      <color indexed="8"/>
      <name val="Avenir Next Regular"/>
    </font>
    <font>
      <sz val="11"/>
      <color indexed="8"/>
      <name val="Avenir Next Demi Bold"/>
      <charset val="204"/>
    </font>
    <font>
      <sz val="9"/>
      <color indexed="8"/>
      <name val="Avenir Next Regular"/>
      <charset val="204"/>
    </font>
    <font>
      <sz val="10"/>
      <name val="Avenir Next Regular"/>
    </font>
    <font>
      <b/>
      <sz val="10"/>
      <color theme="8" tint="-0.249977111117893"/>
      <name val="Avenir Next Regular"/>
      <charset val="204"/>
    </font>
    <font>
      <b/>
      <sz val="10"/>
      <color rgb="FFFF0000"/>
      <name val="Avenir Next Regular"/>
      <charset val="204"/>
    </font>
    <font>
      <sz val="8"/>
      <name val="Avenir Next Regular"/>
    </font>
    <font>
      <b/>
      <sz val="12"/>
      <color rgb="FFFF0000"/>
      <name val="Avenir Next Regular"/>
      <charset val="204"/>
    </font>
    <font>
      <b/>
      <sz val="14"/>
      <color rgb="FFFF0000"/>
      <name val="Avenir Next Regula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1"/>
      <color rgb="FFFF0000"/>
      <name val="Avenir Next Demi Bold"/>
      <charset val="204"/>
    </font>
    <font>
      <sz val="8"/>
      <color indexed="8"/>
      <name val="Avenir Next Regular"/>
    </font>
    <font>
      <b/>
      <sz val="12"/>
      <color rgb="FF41F828"/>
      <name val="Avenir Next Regular"/>
      <charset val="204"/>
    </font>
    <font>
      <b/>
      <sz val="12"/>
      <color rgb="FF00B0F0"/>
      <name val="Avenir Next Regular"/>
      <charset val="204"/>
    </font>
    <font>
      <sz val="10"/>
      <color rgb="FFFF0000"/>
      <name val="Avenir Next Regular"/>
    </font>
  </fonts>
  <fills count="8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D2C8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AE7"/>
        <bgColor indexed="64"/>
      </patternFill>
    </fill>
  </fills>
  <borders count="45">
    <border>
      <left/>
      <right/>
      <top/>
      <bottom/>
      <diagonal/>
    </border>
    <border>
      <left style="thin">
        <color indexed="14"/>
      </left>
      <right/>
      <top style="thin">
        <color indexed="14"/>
      </top>
      <bottom style="thin">
        <color indexed="15"/>
      </bottom>
      <diagonal/>
    </border>
    <border>
      <left style="thin">
        <color indexed="14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5"/>
      </bottom>
      <diagonal/>
    </border>
    <border>
      <left/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4"/>
      </left>
      <right style="thin">
        <color indexed="14"/>
      </right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14"/>
      </left>
      <right/>
      <top style="thin">
        <color indexed="15"/>
      </top>
      <bottom style="thin">
        <color indexed="15"/>
      </bottom>
      <diagonal/>
    </border>
    <border>
      <left/>
      <right style="thin">
        <color indexed="14"/>
      </right>
      <top style="thin">
        <color indexed="14"/>
      </top>
      <bottom style="thin">
        <color indexed="15"/>
      </bottom>
      <diagonal/>
    </border>
    <border>
      <left style="hair">
        <color auto="1"/>
      </left>
      <right/>
      <top/>
      <bottom/>
      <diagonal/>
    </border>
    <border>
      <left style="medium">
        <color rgb="FF6B6761"/>
      </left>
      <right/>
      <top style="medium">
        <color rgb="FF6B6761"/>
      </top>
      <bottom style="medium">
        <color rgb="FF6B6761"/>
      </bottom>
      <diagonal/>
    </border>
    <border>
      <left/>
      <right/>
      <top style="medium">
        <color rgb="FF6B6761"/>
      </top>
      <bottom style="medium">
        <color rgb="FF6B6761"/>
      </bottom>
      <diagonal/>
    </border>
    <border>
      <left/>
      <right style="medium">
        <color rgb="FF6B6761"/>
      </right>
      <top style="medium">
        <color rgb="FF6B6761"/>
      </top>
      <bottom style="medium">
        <color rgb="FF6B6761"/>
      </bottom>
      <diagonal/>
    </border>
    <border>
      <left style="medium">
        <color rgb="FF6B6760"/>
      </left>
      <right style="medium">
        <color rgb="FF6B6760"/>
      </right>
      <top style="medium">
        <color rgb="FF6B6760"/>
      </top>
      <bottom style="thin">
        <color indexed="15"/>
      </bottom>
      <diagonal/>
    </border>
    <border>
      <left style="medium">
        <color rgb="FF6B6760"/>
      </left>
      <right style="medium">
        <color rgb="FF6B6760"/>
      </right>
      <top style="thin">
        <color indexed="15"/>
      </top>
      <bottom style="thin">
        <color indexed="1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4"/>
      </left>
      <right/>
      <top/>
      <bottom style="thin">
        <color indexed="1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15"/>
      </top>
      <bottom style="thin">
        <color indexed="15"/>
      </bottom>
      <diagonal/>
    </border>
    <border>
      <left style="thin">
        <color indexed="14"/>
      </left>
      <right/>
      <top style="thin">
        <color indexed="14"/>
      </top>
      <bottom/>
      <diagonal/>
    </border>
    <border>
      <left/>
      <right style="thin">
        <color indexed="15"/>
      </right>
      <top style="thin">
        <color indexed="15"/>
      </top>
      <bottom/>
      <diagonal/>
    </border>
    <border>
      <left style="thin">
        <color indexed="14"/>
      </left>
      <right style="thin">
        <color indexed="15"/>
      </right>
      <top style="thin">
        <color indexed="15"/>
      </top>
      <bottom/>
      <diagonal/>
    </border>
    <border>
      <left style="thin">
        <color indexed="14"/>
      </left>
      <right/>
      <top style="thin">
        <color indexed="15"/>
      </top>
      <bottom/>
      <diagonal/>
    </border>
    <border>
      <left/>
      <right style="thin">
        <color indexed="15"/>
      </right>
      <top/>
      <bottom style="thin">
        <color indexed="15"/>
      </bottom>
      <diagonal/>
    </border>
    <border>
      <left style="thin">
        <color indexed="14"/>
      </left>
      <right style="thin">
        <color indexed="15"/>
      </right>
      <top/>
      <bottom style="thin">
        <color indexed="15"/>
      </bottom>
      <diagonal/>
    </border>
    <border>
      <left style="medium">
        <color rgb="FF6B6760"/>
      </left>
      <right style="medium">
        <color rgb="FF6B6760"/>
      </right>
      <top/>
      <bottom style="thin">
        <color indexed="1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B6761"/>
      </top>
      <bottom/>
      <diagonal/>
    </border>
    <border>
      <left style="thin">
        <color indexed="14"/>
      </left>
      <right style="thin">
        <color indexed="14"/>
      </right>
      <top style="thin">
        <color indexed="1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15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/>
  </cellStyleXfs>
  <cellXfs count="224">
    <xf numFmtId="0" fontId="0" fillId="0" borderId="0" xfId="0" applyFont="1" applyAlignment="1">
      <alignment vertical="top" wrapText="1"/>
    </xf>
    <xf numFmtId="0" fontId="0" fillId="2" borderId="0" xfId="0" applyNumberFormat="1" applyFont="1" applyFill="1" applyAlignment="1">
      <alignment vertical="top" wrapText="1"/>
    </xf>
    <xf numFmtId="0" fontId="0" fillId="2" borderId="0" xfId="0" applyNumberFormat="1" applyFont="1" applyFill="1" applyAlignment="1">
      <alignment vertical="top" wrapText="1"/>
    </xf>
    <xf numFmtId="0" fontId="0" fillId="2" borderId="0" xfId="0" applyNumberFormat="1" applyFont="1" applyFill="1" applyAlignment="1">
      <alignment vertical="top" wrapText="1"/>
    </xf>
    <xf numFmtId="0" fontId="0" fillId="2" borderId="0" xfId="0" applyNumberFormat="1" applyFont="1" applyFill="1" applyAlignment="1">
      <alignment horizontal="left" vertical="top" wrapText="1"/>
    </xf>
    <xf numFmtId="4" fontId="0" fillId="2" borderId="0" xfId="0" applyNumberFormat="1" applyFont="1" applyFill="1" applyAlignment="1">
      <alignment horizontal="center" vertical="top" wrapText="1"/>
    </xf>
    <xf numFmtId="0" fontId="0" fillId="2" borderId="0" xfId="0" applyNumberFormat="1" applyFont="1" applyFill="1" applyAlignment="1">
      <alignment horizontal="center" vertical="top" wrapText="1"/>
    </xf>
    <xf numFmtId="3" fontId="0" fillId="2" borderId="0" xfId="0" applyNumberFormat="1" applyFont="1" applyFill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ont="1" applyFill="1" applyBorder="1" applyAlignment="1">
      <alignment horizontal="center" vertical="top" wrapText="1"/>
    </xf>
    <xf numFmtId="3" fontId="0" fillId="2" borderId="0" xfId="0" applyNumberFormat="1" applyFont="1" applyFill="1" applyAlignment="1">
      <alignment horizontal="left" vertical="top" wrapText="1"/>
    </xf>
    <xf numFmtId="49" fontId="3" fillId="3" borderId="6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Alignment="1">
      <alignment vertical="top" wrapText="1"/>
    </xf>
    <xf numFmtId="0" fontId="0" fillId="2" borderId="0" xfId="0" applyNumberFormat="1" applyFont="1" applyFill="1" applyBorder="1" applyAlignment="1">
      <alignment vertical="top" wrapText="1"/>
    </xf>
    <xf numFmtId="0" fontId="0" fillId="2" borderId="0" xfId="0" applyNumberFormat="1" applyFont="1" applyFill="1" applyAlignment="1">
      <alignment horizontal="left" vertical="top"/>
    </xf>
    <xf numFmtId="3" fontId="0" fillId="2" borderId="7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horizontal="left" vertical="top" wrapText="1"/>
    </xf>
    <xf numFmtId="0" fontId="0" fillId="2" borderId="8" xfId="0" applyNumberFormat="1" applyFont="1" applyFill="1" applyBorder="1" applyAlignment="1">
      <alignment vertical="top" wrapText="1"/>
    </xf>
    <xf numFmtId="3" fontId="0" fillId="2" borderId="8" xfId="0" applyNumberFormat="1" applyFont="1" applyFill="1" applyBorder="1" applyAlignment="1">
      <alignment horizontal="center" vertical="top" wrapText="1"/>
    </xf>
    <xf numFmtId="3" fontId="0" fillId="2" borderId="0" xfId="0" applyNumberFormat="1" applyFont="1" applyFill="1" applyBorder="1" applyAlignment="1">
      <alignment horizontal="center" vertical="top" wrapText="1"/>
    </xf>
    <xf numFmtId="0" fontId="0" fillId="2" borderId="0" xfId="0" applyNumberFormat="1" applyFont="1" applyFill="1" applyAlignment="1">
      <alignment vertical="top"/>
    </xf>
    <xf numFmtId="0" fontId="2" fillId="2" borderId="0" xfId="0" applyNumberFormat="1" applyFont="1" applyFill="1" applyAlignment="1">
      <alignment vertical="top"/>
    </xf>
    <xf numFmtId="0" fontId="4" fillId="4" borderId="0" xfId="0" applyNumberFormat="1" applyFont="1" applyFill="1" applyBorder="1" applyAlignment="1">
      <alignment vertical="center" wrapText="1"/>
    </xf>
    <xf numFmtId="0" fontId="0" fillId="2" borderId="0" xfId="0" applyNumberFormat="1" applyFont="1" applyFill="1" applyAlignment="1">
      <alignment horizontal="left" vertical="top" indent="2"/>
    </xf>
    <xf numFmtId="49" fontId="12" fillId="3" borderId="1" xfId="0" applyNumberFormat="1" applyFont="1" applyFill="1" applyBorder="1" applyAlignment="1">
      <alignment horizontal="left" vertical="top" wrapText="1"/>
    </xf>
    <xf numFmtId="49" fontId="12" fillId="3" borderId="1" xfId="0" applyNumberFormat="1" applyFont="1" applyFill="1" applyBorder="1" applyAlignment="1">
      <alignment vertical="top" wrapText="1"/>
    </xf>
    <xf numFmtId="4" fontId="12" fillId="3" borderId="1" xfId="0" applyNumberFormat="1" applyFont="1" applyFill="1" applyBorder="1" applyAlignment="1">
      <alignment horizontal="left" vertical="top" wrapText="1"/>
    </xf>
    <xf numFmtId="3" fontId="12" fillId="3" borderId="1" xfId="0" applyNumberFormat="1" applyFont="1" applyFill="1" applyBorder="1" applyAlignment="1">
      <alignment horizontal="left" vertical="top" wrapText="1"/>
    </xf>
    <xf numFmtId="4" fontId="12" fillId="3" borderId="10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center"/>
    </xf>
    <xf numFmtId="0" fontId="2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top"/>
    </xf>
    <xf numFmtId="0" fontId="2" fillId="2" borderId="0" xfId="0" applyNumberFormat="1" applyFont="1" applyFill="1" applyAlignment="1">
      <alignment horizontal="left" vertical="top" indent="2"/>
    </xf>
    <xf numFmtId="0" fontId="10" fillId="4" borderId="0" xfId="0" applyNumberFormat="1" applyFont="1" applyFill="1" applyBorder="1" applyAlignment="1" applyProtection="1">
      <alignment horizontal="left" vertical="center" indent="2"/>
    </xf>
    <xf numFmtId="0" fontId="10" fillId="4" borderId="0" xfId="0" applyNumberFormat="1" applyFont="1" applyFill="1" applyBorder="1" applyAlignment="1" applyProtection="1">
      <alignment horizontal="left" vertical="center"/>
    </xf>
    <xf numFmtId="4" fontId="1" fillId="2" borderId="0" xfId="0" applyNumberFormat="1" applyFont="1" applyFill="1" applyAlignment="1">
      <alignment horizontal="left" vertical="center"/>
    </xf>
    <xf numFmtId="3" fontId="13" fillId="3" borderId="15" xfId="0" applyNumberFormat="1" applyFont="1" applyFill="1" applyBorder="1" applyAlignment="1">
      <alignment horizontal="left" vertical="top" wrapText="1"/>
    </xf>
    <xf numFmtId="14" fontId="15" fillId="2" borderId="0" xfId="0" applyNumberFormat="1" applyFont="1" applyFill="1" applyAlignment="1">
      <alignment horizontal="left" vertical="center"/>
    </xf>
    <xf numFmtId="1" fontId="15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ont="1" applyFill="1" applyAlignment="1" applyProtection="1">
      <alignment horizontal="center" vertical="top" wrapText="1"/>
    </xf>
    <xf numFmtId="0" fontId="0" fillId="2" borderId="0" xfId="0" applyNumberFormat="1" applyFont="1" applyFill="1" applyAlignment="1" applyProtection="1">
      <alignment vertical="top" wrapText="1"/>
    </xf>
    <xf numFmtId="164" fontId="0" fillId="2" borderId="0" xfId="0" applyNumberFormat="1" applyFont="1" applyFill="1" applyAlignment="1">
      <alignment horizontal="center" vertical="top" wrapText="1"/>
    </xf>
    <xf numFmtId="49" fontId="0" fillId="5" borderId="2" xfId="0" applyNumberFormat="1" applyFont="1" applyFill="1" applyBorder="1" applyAlignment="1">
      <alignment vertical="top" wrapText="1"/>
    </xf>
    <xf numFmtId="49" fontId="0" fillId="5" borderId="4" xfId="0" applyNumberFormat="1" applyFont="1" applyFill="1" applyBorder="1" applyAlignment="1">
      <alignment vertical="top" wrapText="1"/>
    </xf>
    <xf numFmtId="3" fontId="0" fillId="5" borderId="2" xfId="0" applyNumberFormat="1" applyFont="1" applyFill="1" applyBorder="1" applyAlignment="1">
      <alignment horizontal="center" vertical="top" wrapText="1"/>
    </xf>
    <xf numFmtId="4" fontId="0" fillId="5" borderId="2" xfId="0" applyNumberFormat="1" applyFont="1" applyFill="1" applyBorder="1" applyAlignment="1">
      <alignment horizontal="center" vertical="top" wrapText="1"/>
    </xf>
    <xf numFmtId="49" fontId="0" fillId="5" borderId="2" xfId="0" applyNumberFormat="1" applyFont="1" applyFill="1" applyBorder="1" applyAlignment="1">
      <alignment horizontal="left" vertical="top" wrapText="1"/>
    </xf>
    <xf numFmtId="3" fontId="0" fillId="5" borderId="9" xfId="0" applyNumberFormat="1" applyFont="1" applyFill="1" applyBorder="1" applyAlignment="1">
      <alignment horizontal="left" vertical="top" wrapText="1"/>
    </xf>
    <xf numFmtId="4" fontId="0" fillId="5" borderId="4" xfId="0" applyNumberFormat="1" applyFont="1" applyFill="1" applyBorder="1" applyAlignment="1">
      <alignment horizontal="center" vertical="top" wrapText="1"/>
    </xf>
    <xf numFmtId="49" fontId="5" fillId="5" borderId="2" xfId="1" applyNumberFormat="1" applyFill="1" applyBorder="1" applyAlignment="1">
      <alignment vertical="top" wrapText="1"/>
    </xf>
    <xf numFmtId="49" fontId="0" fillId="5" borderId="2" xfId="0" applyNumberFormat="1" applyFont="1" applyFill="1" applyBorder="1" applyAlignment="1">
      <alignment horizontal="center" vertical="top" wrapText="1"/>
    </xf>
    <xf numFmtId="49" fontId="0" fillId="5" borderId="9" xfId="0" applyNumberFormat="1" applyFont="1" applyFill="1" applyBorder="1" applyAlignment="1">
      <alignment horizontal="left" vertical="top" wrapText="1"/>
    </xf>
    <xf numFmtId="4" fontId="18" fillId="2" borderId="0" xfId="0" applyNumberFormat="1" applyFont="1" applyFill="1" applyAlignment="1">
      <alignment horizontal="left" vertical="center"/>
    </xf>
    <xf numFmtId="49" fontId="5" fillId="5" borderId="4" xfId="1" applyNumberFormat="1" applyFill="1" applyBorder="1" applyAlignment="1">
      <alignment vertical="top" wrapText="1"/>
    </xf>
    <xf numFmtId="49" fontId="0" fillId="5" borderId="2" xfId="0" applyNumberFormat="1" applyFill="1" applyBorder="1">
      <alignment vertical="top" wrapText="1"/>
    </xf>
    <xf numFmtId="0" fontId="15" fillId="2" borderId="0" xfId="0" applyNumberFormat="1" applyFont="1" applyFill="1" applyAlignment="1">
      <alignment horizontal="center" vertical="top"/>
    </xf>
    <xf numFmtId="14" fontId="15" fillId="2" borderId="0" xfId="0" applyNumberFormat="1" applyFont="1" applyFill="1" applyAlignment="1" applyProtection="1">
      <alignment horizontal="left" vertical="center"/>
      <protection locked="0"/>
    </xf>
    <xf numFmtId="0" fontId="4" fillId="4" borderId="0" xfId="0" applyNumberFormat="1" applyFont="1" applyFill="1" applyBorder="1" applyAlignment="1" applyProtection="1">
      <alignment horizontal="left" vertical="center" indent="1"/>
      <protection locked="0"/>
    </xf>
    <xf numFmtId="0" fontId="4" fillId="4" borderId="0" xfId="0" applyNumberFormat="1" applyFont="1" applyFill="1" applyBorder="1" applyAlignment="1" applyProtection="1">
      <alignment vertical="center" wrapText="1"/>
      <protection locked="0"/>
    </xf>
    <xf numFmtId="0" fontId="0" fillId="2" borderId="0" xfId="0" applyNumberFormat="1" applyFont="1" applyFill="1" applyAlignment="1" applyProtection="1">
      <alignment vertical="top" wrapText="1"/>
      <protection locked="0"/>
    </xf>
    <xf numFmtId="4" fontId="0" fillId="2" borderId="0" xfId="0" applyNumberFormat="1" applyFont="1" applyFill="1" applyAlignment="1" applyProtection="1">
      <alignment horizontal="center" vertical="top" wrapText="1"/>
      <protection locked="0"/>
    </xf>
    <xf numFmtId="0" fontId="0" fillId="2" borderId="0" xfId="0" applyNumberFormat="1" applyFont="1" applyFill="1" applyAlignment="1" applyProtection="1">
      <alignment horizontal="left" vertical="top" wrapText="1"/>
    </xf>
    <xf numFmtId="0" fontId="0" fillId="2" borderId="0" xfId="0" applyNumberFormat="1" applyFont="1" applyFill="1" applyBorder="1" applyAlignment="1" applyProtection="1">
      <alignment vertical="top" wrapText="1"/>
    </xf>
    <xf numFmtId="3" fontId="0" fillId="2" borderId="0" xfId="0" applyNumberFormat="1" applyFont="1" applyFill="1" applyAlignment="1" applyProtection="1">
      <alignment horizontal="center" vertical="top" wrapText="1"/>
    </xf>
    <xf numFmtId="0" fontId="15" fillId="2" borderId="0" xfId="0" applyNumberFormat="1" applyFont="1" applyFill="1" applyAlignment="1" applyProtection="1">
      <alignment horizontal="center" vertical="top"/>
    </xf>
    <xf numFmtId="14" fontId="8" fillId="2" borderId="0" xfId="0" applyNumberFormat="1" applyFont="1" applyFill="1" applyAlignment="1" applyProtection="1">
      <alignment horizontal="left" vertical="center"/>
    </xf>
    <xf numFmtId="3" fontId="0" fillId="2" borderId="7" xfId="0" applyNumberFormat="1" applyFont="1" applyFill="1" applyBorder="1" applyAlignment="1" applyProtection="1">
      <alignment horizontal="center" vertical="top" wrapText="1"/>
    </xf>
    <xf numFmtId="0" fontId="0" fillId="2" borderId="8" xfId="0" applyNumberFormat="1" applyFont="1" applyFill="1" applyBorder="1" applyAlignment="1" applyProtection="1">
      <alignment horizontal="left" vertical="top" wrapText="1"/>
    </xf>
    <xf numFmtId="0" fontId="0" fillId="2" borderId="8" xfId="0" applyNumberFormat="1" applyFont="1" applyFill="1" applyBorder="1" applyAlignment="1" applyProtection="1">
      <alignment vertical="top" wrapText="1"/>
    </xf>
    <xf numFmtId="3" fontId="0" fillId="2" borderId="8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Alignment="1" applyProtection="1">
      <alignment horizontal="left" vertical="center"/>
    </xf>
    <xf numFmtId="0" fontId="4" fillId="4" borderId="0" xfId="0" applyNumberFormat="1" applyFont="1" applyFill="1" applyBorder="1" applyAlignment="1" applyProtection="1">
      <alignment horizontal="left" vertical="center" indent="1"/>
    </xf>
    <xf numFmtId="0" fontId="4" fillId="4" borderId="0" xfId="0" applyNumberFormat="1" applyFont="1" applyFill="1" applyBorder="1" applyAlignment="1" applyProtection="1">
      <alignment vertical="center" wrapText="1"/>
    </xf>
    <xf numFmtId="0" fontId="4" fillId="4" borderId="11" xfId="0" applyNumberFormat="1" applyFont="1" applyFill="1" applyBorder="1" applyAlignment="1" applyProtection="1">
      <alignment horizontal="left" vertical="center" indent="1"/>
    </xf>
    <xf numFmtId="0" fontId="0" fillId="2" borderId="11" xfId="0" applyNumberFormat="1" applyFont="1" applyFill="1" applyBorder="1" applyAlignment="1" applyProtection="1">
      <alignment vertical="top" wrapText="1"/>
    </xf>
    <xf numFmtId="0" fontId="2" fillId="2" borderId="0" xfId="0" applyNumberFormat="1" applyFont="1" applyFill="1" applyAlignment="1" applyProtection="1">
      <alignment horizontal="left" vertical="top"/>
    </xf>
    <xf numFmtId="0" fontId="0" fillId="2" borderId="0" xfId="0" applyNumberFormat="1" applyFont="1" applyFill="1" applyAlignment="1" applyProtection="1">
      <alignment horizontal="left" vertical="top"/>
    </xf>
    <xf numFmtId="0" fontId="10" fillId="2" borderId="0" xfId="0" applyNumberFormat="1" applyFont="1" applyFill="1" applyAlignment="1" applyProtection="1">
      <alignment vertical="top"/>
    </xf>
    <xf numFmtId="0" fontId="11" fillId="2" borderId="0" xfId="0" applyNumberFormat="1" applyFont="1" applyFill="1" applyAlignment="1" applyProtection="1">
      <alignment vertical="top" wrapText="1"/>
    </xf>
    <xf numFmtId="0" fontId="10" fillId="2" borderId="0" xfId="0" applyNumberFormat="1" applyFont="1" applyFill="1" applyAlignment="1" applyProtection="1">
      <alignment horizontal="center" vertical="top"/>
    </xf>
    <xf numFmtId="0" fontId="9" fillId="2" borderId="0" xfId="0" applyNumberFormat="1" applyFont="1" applyFill="1" applyAlignment="1" applyProtection="1">
      <alignment vertical="top"/>
    </xf>
    <xf numFmtId="3" fontId="9" fillId="2" borderId="0" xfId="0" applyNumberFormat="1" applyFont="1" applyFill="1" applyAlignment="1" applyProtection="1">
      <alignment horizontal="center" vertical="top" wrapText="1"/>
    </xf>
    <xf numFmtId="4" fontId="9" fillId="2" borderId="0" xfId="0" applyNumberFormat="1" applyFont="1" applyFill="1" applyAlignment="1" applyProtection="1">
      <alignment horizontal="center" vertical="top" wrapText="1"/>
    </xf>
    <xf numFmtId="0" fontId="0" fillId="2" borderId="0" xfId="0" applyNumberFormat="1" applyFont="1" applyFill="1" applyAlignment="1" applyProtection="1">
      <alignment vertical="top"/>
    </xf>
    <xf numFmtId="3" fontId="10" fillId="2" borderId="0" xfId="0" applyNumberFormat="1" applyFont="1" applyFill="1" applyAlignment="1" applyProtection="1">
      <alignment horizontal="center" vertical="top" wrapText="1"/>
    </xf>
    <xf numFmtId="4" fontId="10" fillId="2" borderId="0" xfId="0" applyNumberFormat="1" applyFont="1" applyFill="1" applyAlignment="1" applyProtection="1">
      <alignment horizontal="center" vertical="top" wrapText="1"/>
    </xf>
    <xf numFmtId="0" fontId="2" fillId="2" borderId="0" xfId="0" applyNumberFormat="1" applyFont="1" applyFill="1" applyAlignment="1" applyProtection="1">
      <alignment vertical="top"/>
    </xf>
    <xf numFmtId="0" fontId="20" fillId="2" borderId="0" xfId="0" applyNumberFormat="1" applyFont="1" applyFill="1" applyAlignment="1">
      <alignment horizontal="left" vertical="center" wrapText="1"/>
    </xf>
    <xf numFmtId="0" fontId="21" fillId="2" borderId="0" xfId="0" applyNumberFormat="1" applyFont="1" applyFill="1" applyAlignment="1">
      <alignment horizontal="left" vertical="top"/>
    </xf>
    <xf numFmtId="0" fontId="22" fillId="2" borderId="0" xfId="0" applyNumberFormat="1" applyFont="1" applyFill="1" applyAlignment="1" applyProtection="1">
      <alignment horizontal="left" vertical="top"/>
    </xf>
    <xf numFmtId="49" fontId="12" fillId="6" borderId="18" xfId="0" applyNumberFormat="1" applyFont="1" applyFill="1" applyBorder="1" applyAlignment="1">
      <alignment horizontal="left" vertical="top" wrapText="1"/>
    </xf>
    <xf numFmtId="3" fontId="12" fillId="6" borderId="18" xfId="0" applyNumberFormat="1" applyFont="1" applyFill="1" applyBorder="1" applyAlignment="1">
      <alignment horizontal="left" vertical="top" wrapText="1"/>
    </xf>
    <xf numFmtId="49" fontId="12" fillId="5" borderId="18" xfId="0" applyNumberFormat="1" applyFont="1" applyFill="1" applyBorder="1" applyAlignment="1">
      <alignment horizontal="left" vertical="top" wrapText="1"/>
    </xf>
    <xf numFmtId="3" fontId="12" fillId="5" borderId="18" xfId="0" applyNumberFormat="1" applyFont="1" applyFill="1" applyBorder="1" applyAlignment="1">
      <alignment horizontal="left" vertical="top" wrapText="1"/>
    </xf>
    <xf numFmtId="49" fontId="0" fillId="5" borderId="4" xfId="0" applyNumberFormat="1" applyFill="1" applyBorder="1">
      <alignment vertical="top" wrapText="1"/>
    </xf>
    <xf numFmtId="3" fontId="0" fillId="5" borderId="2" xfId="0" applyNumberFormat="1" applyFill="1" applyBorder="1" applyAlignment="1">
      <alignment horizontal="center" vertical="top" wrapText="1"/>
    </xf>
    <xf numFmtId="4" fontId="0" fillId="5" borderId="2" xfId="0" applyNumberFormat="1" applyFill="1" applyBorder="1" applyAlignment="1">
      <alignment horizontal="center" vertical="top" wrapText="1"/>
    </xf>
    <xf numFmtId="49" fontId="0" fillId="5" borderId="17" xfId="0" applyNumberFormat="1" applyFont="1" applyFill="1" applyBorder="1" applyAlignment="1">
      <alignment horizontal="left" vertical="top" wrapText="1"/>
    </xf>
    <xf numFmtId="165" fontId="0" fillId="5" borderId="16" xfId="0" applyNumberFormat="1" applyFont="1" applyFill="1" applyBorder="1" applyAlignment="1" applyProtection="1">
      <alignment horizontal="center" vertical="top" wrapText="1"/>
      <protection locked="0"/>
    </xf>
    <xf numFmtId="166" fontId="0" fillId="5" borderId="16" xfId="0" applyNumberFormat="1" applyFont="1" applyFill="1" applyBorder="1" applyAlignment="1" applyProtection="1">
      <alignment horizontal="center" vertical="top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NumberFormat="1" applyFont="1" applyFill="1" applyBorder="1" applyAlignment="1" applyProtection="1">
      <alignment vertical="center"/>
      <protection locked="0"/>
    </xf>
    <xf numFmtId="0" fontId="4" fillId="5" borderId="0" xfId="0" applyNumberFormat="1" applyFont="1" applyFill="1" applyBorder="1" applyAlignment="1" applyProtection="1">
      <alignment horizontal="center" vertical="center"/>
      <protection locked="0"/>
    </xf>
    <xf numFmtId="0" fontId="4" fillId="6" borderId="12" xfId="0" applyNumberFormat="1" applyFont="1" applyFill="1" applyBorder="1" applyAlignment="1" applyProtection="1">
      <alignment horizontal="left" vertical="center" indent="1"/>
      <protection locked="0"/>
    </xf>
    <xf numFmtId="0" fontId="4" fillId="6" borderId="13" xfId="0" applyNumberFormat="1" applyFont="1" applyFill="1" applyBorder="1" applyAlignment="1">
      <alignment vertical="center" wrapText="1"/>
    </xf>
    <xf numFmtId="0" fontId="4" fillId="6" borderId="14" xfId="0" applyNumberFormat="1" applyFont="1" applyFill="1" applyBorder="1" applyAlignment="1">
      <alignment vertical="center" wrapText="1"/>
    </xf>
    <xf numFmtId="0" fontId="4" fillId="6" borderId="17" xfId="0" applyNumberFormat="1" applyFont="1" applyFill="1" applyBorder="1" applyAlignment="1" applyProtection="1">
      <alignment horizontal="left" vertical="center" indent="1"/>
      <protection locked="0"/>
    </xf>
    <xf numFmtId="0" fontId="4" fillId="6" borderId="17" xfId="0" applyNumberFormat="1" applyFont="1" applyFill="1" applyBorder="1" applyAlignment="1" applyProtection="1">
      <alignment vertical="center"/>
      <protection locked="0"/>
    </xf>
    <xf numFmtId="49" fontId="5" fillId="5" borderId="4" xfId="1" applyNumberFormat="1" applyFill="1" applyBorder="1">
      <alignment vertical="top" wrapText="1"/>
    </xf>
    <xf numFmtId="49" fontId="23" fillId="3" borderId="1" xfId="0" applyNumberFormat="1" applyFont="1" applyFill="1" applyBorder="1" applyAlignment="1">
      <alignment vertical="top" wrapText="1"/>
    </xf>
    <xf numFmtId="49" fontId="24" fillId="5" borderId="4" xfId="0" applyNumberFormat="1" applyFont="1" applyFill="1" applyBorder="1" applyAlignment="1">
      <alignment vertical="top" wrapText="1"/>
    </xf>
    <xf numFmtId="49" fontId="0" fillId="5" borderId="24" xfId="0" applyNumberFormat="1" applyFont="1" applyFill="1" applyBorder="1" applyAlignment="1">
      <alignment horizontal="left" vertical="top" wrapText="1"/>
    </xf>
    <xf numFmtId="49" fontId="17" fillId="5" borderId="4" xfId="1" applyNumberFormat="1" applyFont="1" applyFill="1" applyBorder="1" applyAlignment="1">
      <alignment vertical="top" wrapText="1"/>
    </xf>
    <xf numFmtId="49" fontId="25" fillId="5" borderId="4" xfId="1" applyNumberFormat="1" applyFont="1" applyFill="1" applyBorder="1" applyAlignment="1">
      <alignment vertical="top" wrapText="1"/>
    </xf>
    <xf numFmtId="49" fontId="12" fillId="3" borderId="25" xfId="0" applyNumberFormat="1" applyFont="1" applyFill="1" applyBorder="1" applyAlignment="1">
      <alignment horizontal="left" vertical="top" wrapText="1"/>
    </xf>
    <xf numFmtId="49" fontId="26" fillId="5" borderId="2" xfId="0" applyNumberFormat="1" applyFont="1" applyFill="1" applyBorder="1" applyAlignment="1">
      <alignment horizontal="center" vertical="center" wrapText="1"/>
    </xf>
    <xf numFmtId="4" fontId="2" fillId="7" borderId="0" xfId="0" applyNumberFormat="1" applyFont="1" applyFill="1" applyAlignment="1">
      <alignment horizontal="center" vertical="center" wrapText="1"/>
    </xf>
    <xf numFmtId="0" fontId="19" fillId="7" borderId="0" xfId="0" applyNumberFormat="1" applyFont="1" applyFill="1" applyBorder="1" applyAlignment="1" applyProtection="1">
      <alignment vertical="center" wrapText="1"/>
      <protection locked="0"/>
    </xf>
    <xf numFmtId="49" fontId="27" fillId="5" borderId="2" xfId="0" applyNumberFormat="1" applyFont="1" applyFill="1" applyBorder="1" applyAlignment="1">
      <alignment horizontal="center" vertical="center" wrapText="1"/>
    </xf>
    <xf numFmtId="49" fontId="26" fillId="5" borderId="2" xfId="0" applyNumberFormat="1" applyFont="1" applyFill="1" applyBorder="1" applyAlignment="1">
      <alignment horizontal="center" vertical="top" wrapText="1"/>
    </xf>
    <xf numFmtId="3" fontId="0" fillId="5" borderId="9" xfId="0" applyNumberFormat="1" applyFill="1" applyBorder="1" applyAlignment="1">
      <alignment horizontal="left" vertical="top" wrapText="1"/>
    </xf>
    <xf numFmtId="49" fontId="0" fillId="5" borderId="2" xfId="0" applyNumberFormat="1" applyFill="1" applyBorder="1" applyAlignment="1">
      <alignment horizontal="left" vertical="top" wrapText="1"/>
    </xf>
    <xf numFmtId="49" fontId="0" fillId="5" borderId="2" xfId="0" applyNumberFormat="1" applyFill="1" applyBorder="1" applyAlignment="1">
      <alignment horizontal="center" vertical="top" wrapText="1"/>
    </xf>
    <xf numFmtId="49" fontId="0" fillId="5" borderId="9" xfId="0" applyNumberFormat="1" applyFill="1" applyBorder="1" applyAlignment="1">
      <alignment horizontal="left" vertical="top" wrapText="1"/>
    </xf>
    <xf numFmtId="49" fontId="0" fillId="5" borderId="26" xfId="0" applyNumberFormat="1" applyFont="1" applyFill="1" applyBorder="1" applyAlignment="1">
      <alignment vertical="top" wrapText="1"/>
    </xf>
    <xf numFmtId="49" fontId="26" fillId="5" borderId="27" xfId="0" applyNumberFormat="1" applyFont="1" applyFill="1" applyBorder="1" applyAlignment="1">
      <alignment horizontal="center" vertical="center" wrapText="1"/>
    </xf>
    <xf numFmtId="3" fontId="0" fillId="5" borderId="27" xfId="0" applyNumberFormat="1" applyFont="1" applyFill="1" applyBorder="1" applyAlignment="1">
      <alignment horizontal="center" vertical="top" wrapText="1"/>
    </xf>
    <xf numFmtId="4" fontId="0" fillId="5" borderId="27" xfId="0" applyNumberFormat="1" applyFont="1" applyFill="1" applyBorder="1" applyAlignment="1">
      <alignment horizontal="center" vertical="top" wrapText="1"/>
    </xf>
    <xf numFmtId="49" fontId="0" fillId="5" borderId="27" xfId="0" applyNumberFormat="1" applyFont="1" applyFill="1" applyBorder="1" applyAlignment="1">
      <alignment vertical="top" wrapText="1"/>
    </xf>
    <xf numFmtId="49" fontId="0" fillId="5" borderId="28" xfId="0" applyNumberFormat="1" applyFont="1" applyFill="1" applyBorder="1" applyAlignment="1">
      <alignment horizontal="left" vertical="top" wrapText="1"/>
    </xf>
    <xf numFmtId="49" fontId="0" fillId="5" borderId="29" xfId="0" applyNumberFormat="1" applyFill="1" applyBorder="1">
      <alignment vertical="top" wrapText="1"/>
    </xf>
    <xf numFmtId="49" fontId="0" fillId="5" borderId="30" xfId="0" applyNumberFormat="1" applyFill="1" applyBorder="1">
      <alignment vertical="top" wrapText="1"/>
    </xf>
    <xf numFmtId="3" fontId="0" fillId="5" borderId="30" xfId="0" applyNumberFormat="1" applyFill="1" applyBorder="1" applyAlignment="1">
      <alignment horizontal="center" vertical="top" wrapText="1"/>
    </xf>
    <xf numFmtId="4" fontId="0" fillId="5" borderId="30" xfId="0" applyNumberFormat="1" applyFill="1" applyBorder="1" applyAlignment="1">
      <alignment horizontal="center" vertical="top" wrapText="1"/>
    </xf>
    <xf numFmtId="49" fontId="0" fillId="5" borderId="18" xfId="0" applyNumberFormat="1" applyFill="1" applyBorder="1" applyAlignment="1">
      <alignment horizontal="left" vertical="top" wrapText="1"/>
    </xf>
    <xf numFmtId="165" fontId="0" fillId="5" borderId="31" xfId="0" applyNumberFormat="1" applyFont="1" applyFill="1" applyBorder="1" applyAlignment="1" applyProtection="1">
      <alignment horizontal="center" vertical="top" wrapText="1"/>
      <protection locked="0"/>
    </xf>
    <xf numFmtId="4" fontId="0" fillId="5" borderId="29" xfId="0" applyNumberFormat="1" applyFill="1" applyBorder="1" applyAlignment="1">
      <alignment horizontal="center" vertical="top" wrapText="1"/>
    </xf>
    <xf numFmtId="0" fontId="30" fillId="2" borderId="0" xfId="0" applyNumberFormat="1" applyFont="1" applyFill="1" applyAlignment="1">
      <alignment vertical="top"/>
    </xf>
    <xf numFmtId="0" fontId="27" fillId="2" borderId="0" xfId="0" applyNumberFormat="1" applyFont="1" applyFill="1" applyAlignment="1">
      <alignment vertical="top" wrapText="1"/>
    </xf>
    <xf numFmtId="49" fontId="27" fillId="5" borderId="2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justify" vertical="center" wrapText="1"/>
    </xf>
    <xf numFmtId="0" fontId="32" fillId="0" borderId="36" xfId="0" applyFont="1" applyBorder="1" applyAlignment="1">
      <alignment horizontal="justify" vertical="center" wrapText="1"/>
    </xf>
    <xf numFmtId="0" fontId="31" fillId="0" borderId="33" xfId="0" applyFont="1" applyBorder="1" applyAlignment="1">
      <alignment horizontal="center" vertical="center" wrapText="1"/>
    </xf>
    <xf numFmtId="0" fontId="33" fillId="0" borderId="37" xfId="0" applyFont="1" applyBorder="1" applyAlignment="1">
      <alignment vertical="center" wrapText="1"/>
    </xf>
    <xf numFmtId="0" fontId="33" fillId="0" borderId="38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justify" vertical="center" wrapText="1"/>
    </xf>
    <xf numFmtId="0" fontId="33" fillId="0" borderId="37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33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justify" vertical="center" wrapText="1"/>
    </xf>
    <xf numFmtId="0" fontId="33" fillId="0" borderId="0" xfId="0" applyFont="1" applyBorder="1" applyAlignment="1">
      <alignment horizontal="justify" vertical="center" wrapText="1"/>
    </xf>
    <xf numFmtId="0" fontId="2" fillId="2" borderId="0" xfId="0" applyNumberFormat="1" applyFont="1" applyFill="1" applyAlignment="1">
      <alignment vertical="top" wrapText="1"/>
    </xf>
    <xf numFmtId="49" fontId="34" fillId="3" borderId="1" xfId="0" applyNumberFormat="1" applyFont="1" applyFill="1" applyBorder="1" applyAlignment="1">
      <alignment vertical="top" wrapText="1"/>
    </xf>
    <xf numFmtId="49" fontId="0" fillId="5" borderId="17" xfId="0" applyNumberFormat="1" applyFont="1" applyFill="1" applyBorder="1" applyAlignment="1">
      <alignment horizontal="center" vertical="top" wrapText="1"/>
    </xf>
    <xf numFmtId="49" fontId="0" fillId="5" borderId="19" xfId="0" applyNumberFormat="1" applyFont="1" applyFill="1" applyBorder="1" applyAlignment="1">
      <alignment horizontal="left" vertical="top" wrapText="1"/>
    </xf>
    <xf numFmtId="4" fontId="25" fillId="5" borderId="2" xfId="0" applyNumberFormat="1" applyFont="1" applyFill="1" applyBorder="1" applyAlignment="1">
      <alignment horizontal="center" vertical="top" wrapText="1"/>
    </xf>
    <xf numFmtId="166" fontId="0" fillId="2" borderId="0" xfId="0" applyNumberFormat="1" applyFont="1" applyFill="1" applyAlignment="1">
      <alignment vertical="top" wrapText="1"/>
    </xf>
    <xf numFmtId="0" fontId="19" fillId="6" borderId="36" xfId="0" applyNumberFormat="1" applyFont="1" applyFill="1" applyBorder="1" applyAlignment="1" applyProtection="1">
      <alignment vertical="center" wrapText="1"/>
      <protection locked="0"/>
    </xf>
    <xf numFmtId="0" fontId="4" fillId="6" borderId="36" xfId="0" applyNumberFormat="1" applyFont="1" applyFill="1" applyBorder="1" applyAlignment="1" applyProtection="1">
      <alignment vertical="center"/>
      <protection locked="0"/>
    </xf>
    <xf numFmtId="49" fontId="0" fillId="5" borderId="2" xfId="0" applyNumberFormat="1" applyFont="1" applyFill="1" applyBorder="1" applyAlignment="1" applyProtection="1">
      <alignment vertical="top" wrapText="1"/>
      <protection locked="0"/>
    </xf>
    <xf numFmtId="49" fontId="35" fillId="5" borderId="2" xfId="0" applyNumberFormat="1" applyFont="1" applyFill="1" applyBorder="1" applyAlignment="1" applyProtection="1">
      <alignment vertical="top" wrapText="1"/>
      <protection locked="0"/>
    </xf>
    <xf numFmtId="49" fontId="0" fillId="5" borderId="2" xfId="0" applyNumberFormat="1" applyFill="1" applyBorder="1" applyAlignment="1">
      <alignment vertical="top" wrapText="1"/>
    </xf>
    <xf numFmtId="49" fontId="0" fillId="6" borderId="19" xfId="0" applyNumberFormat="1" applyFont="1" applyFill="1" applyBorder="1" applyAlignment="1">
      <alignment horizontal="left" vertical="top" wrapText="1"/>
    </xf>
    <xf numFmtId="49" fontId="0" fillId="5" borderId="19" xfId="0" applyNumberFormat="1" applyFont="1" applyFill="1" applyBorder="1" applyAlignment="1">
      <alignment horizontal="left" vertical="top" wrapText="1"/>
    </xf>
    <xf numFmtId="49" fontId="0" fillId="5" borderId="17" xfId="0" applyNumberFormat="1" applyFont="1" applyFill="1" applyBorder="1" applyAlignment="1">
      <alignment horizontal="left" vertical="top" wrapText="1"/>
    </xf>
    <xf numFmtId="49" fontId="0" fillId="5" borderId="20" xfId="0" applyNumberFormat="1" applyFont="1" applyFill="1" applyBorder="1" applyAlignment="1">
      <alignment vertical="top" wrapText="1"/>
    </xf>
    <xf numFmtId="49" fontId="38" fillId="5" borderId="2" xfId="0" applyNumberFormat="1" applyFont="1" applyFill="1" applyBorder="1" applyAlignment="1">
      <alignment vertical="top" wrapText="1"/>
    </xf>
    <xf numFmtId="49" fontId="38" fillId="5" borderId="2" xfId="0" applyNumberFormat="1" applyFont="1" applyFill="1" applyBorder="1" applyAlignment="1">
      <alignment horizontal="center" vertical="top" wrapText="1"/>
    </xf>
    <xf numFmtId="49" fontId="0" fillId="5" borderId="20" xfId="0" applyNumberFormat="1" applyFont="1" applyFill="1" applyBorder="1" applyAlignment="1">
      <alignment horizontal="center" vertical="top" wrapText="1"/>
    </xf>
    <xf numFmtId="49" fontId="5" fillId="5" borderId="26" xfId="1" applyNumberFormat="1" applyFill="1" applyBorder="1" applyAlignment="1">
      <alignment vertical="top" wrapText="1"/>
    </xf>
    <xf numFmtId="49" fontId="0" fillId="5" borderId="17" xfId="0" applyNumberFormat="1" applyFont="1" applyFill="1" applyBorder="1" applyAlignment="1">
      <alignment horizontal="center" vertical="top" wrapText="1"/>
    </xf>
    <xf numFmtId="49" fontId="30" fillId="5" borderId="2" xfId="0" applyNumberFormat="1" applyFont="1" applyFill="1" applyBorder="1" applyAlignment="1">
      <alignment horizontal="center" vertical="center" wrapText="1"/>
    </xf>
    <xf numFmtId="49" fontId="0" fillId="5" borderId="17" xfId="0" applyNumberFormat="1" applyFont="1" applyFill="1" applyBorder="1" applyAlignment="1">
      <alignment horizontal="center" vertical="top" wrapText="1"/>
    </xf>
    <xf numFmtId="0" fontId="0" fillId="2" borderId="0" xfId="0" applyNumberFormat="1" applyFont="1" applyFill="1" applyBorder="1" applyAlignment="1">
      <alignment horizontal="center" vertical="top" wrapText="1"/>
    </xf>
    <xf numFmtId="3" fontId="12" fillId="6" borderId="43" xfId="0" applyNumberFormat="1" applyFont="1" applyFill="1" applyBorder="1" applyAlignment="1">
      <alignment horizontal="left" vertical="top" wrapText="1"/>
    </xf>
    <xf numFmtId="49" fontId="0" fillId="6" borderId="0" xfId="0" applyNumberFormat="1" applyFont="1" applyFill="1" applyBorder="1" applyAlignment="1">
      <alignment vertical="top" wrapText="1"/>
    </xf>
    <xf numFmtId="49" fontId="0" fillId="6" borderId="44" xfId="0" applyNumberFormat="1" applyFont="1" applyFill="1" applyBorder="1" applyAlignment="1">
      <alignment vertical="top" wrapText="1"/>
    </xf>
    <xf numFmtId="49" fontId="0" fillId="6" borderId="17" xfId="0" applyNumberFormat="1" applyFont="1" applyFill="1" applyBorder="1" applyAlignment="1">
      <alignment vertical="top" wrapText="1"/>
    </xf>
    <xf numFmtId="49" fontId="0" fillId="5" borderId="20" xfId="0" applyNumberFormat="1" applyFont="1" applyFill="1" applyBorder="1" applyAlignment="1">
      <alignment horizontal="center" vertical="top" wrapText="1"/>
    </xf>
    <xf numFmtId="49" fontId="17" fillId="5" borderId="19" xfId="0" applyNumberFormat="1" applyFont="1" applyFill="1" applyBorder="1" applyAlignment="1">
      <alignment vertical="top" wrapText="1"/>
    </xf>
    <xf numFmtId="49" fontId="0" fillId="5" borderId="19" xfId="0" applyNumberFormat="1" applyFont="1" applyFill="1" applyBorder="1" applyAlignment="1">
      <alignment horizontal="center" vertical="top" wrapText="1"/>
    </xf>
    <xf numFmtId="49" fontId="0" fillId="5" borderId="20" xfId="0" applyNumberFormat="1" applyFont="1" applyFill="1" applyBorder="1" applyAlignment="1">
      <alignment horizontal="center" vertical="top" wrapText="1"/>
    </xf>
    <xf numFmtId="49" fontId="0" fillId="5" borderId="17" xfId="0" applyNumberFormat="1" applyFont="1" applyFill="1" applyBorder="1" applyAlignment="1">
      <alignment horizontal="center" vertical="top" wrapText="1"/>
    </xf>
    <xf numFmtId="49" fontId="25" fillId="5" borderId="20" xfId="0" applyNumberFormat="1" applyFont="1" applyFill="1" applyBorder="1" applyAlignment="1">
      <alignment horizontal="center" vertical="top" wrapText="1"/>
    </xf>
    <xf numFmtId="49" fontId="25" fillId="5" borderId="21" xfId="0" applyNumberFormat="1" applyFont="1" applyFill="1" applyBorder="1" applyAlignment="1">
      <alignment horizontal="center" vertical="top" wrapText="1"/>
    </xf>
    <xf numFmtId="0" fontId="20" fillId="2" borderId="0" xfId="0" applyNumberFormat="1" applyFont="1" applyFill="1" applyAlignment="1">
      <alignment horizontal="left" vertical="top" wrapText="1"/>
    </xf>
    <xf numFmtId="49" fontId="0" fillId="5" borderId="21" xfId="0" applyNumberFormat="1" applyFont="1" applyFill="1" applyBorder="1" applyAlignment="1">
      <alignment horizontal="center" vertical="top" wrapText="1"/>
    </xf>
    <xf numFmtId="0" fontId="0" fillId="2" borderId="0" xfId="0" applyNumberFormat="1" applyFont="1" applyFill="1" applyAlignment="1">
      <alignment horizontal="left" vertical="top" wrapText="1"/>
    </xf>
    <xf numFmtId="0" fontId="4" fillId="6" borderId="12" xfId="0" applyNumberFormat="1" applyFont="1" applyFill="1" applyBorder="1" applyAlignment="1" applyProtection="1">
      <alignment horizontal="center" vertical="center"/>
      <protection locked="0"/>
    </xf>
    <xf numFmtId="0" fontId="4" fillId="6" borderId="13" xfId="0" applyNumberFormat="1" applyFont="1" applyFill="1" applyBorder="1" applyAlignment="1" applyProtection="1">
      <alignment horizontal="center" vertical="center"/>
      <protection locked="0"/>
    </xf>
    <xf numFmtId="0" fontId="4" fillId="6" borderId="14" xfId="0" applyNumberFormat="1" applyFont="1" applyFill="1" applyBorder="1" applyAlignment="1" applyProtection="1">
      <alignment horizontal="center" vertical="center"/>
      <protection locked="0"/>
    </xf>
    <xf numFmtId="0" fontId="4" fillId="7" borderId="34" xfId="0" applyNumberFormat="1" applyFont="1" applyFill="1" applyBorder="1" applyAlignment="1" applyProtection="1">
      <alignment horizontal="center" vertical="center"/>
      <protection locked="0"/>
    </xf>
    <xf numFmtId="0" fontId="4" fillId="6" borderId="23" xfId="0" applyNumberFormat="1" applyFont="1" applyFill="1" applyBorder="1" applyAlignment="1" applyProtection="1">
      <alignment horizontal="center" vertical="center"/>
      <protection locked="0"/>
    </xf>
    <xf numFmtId="0" fontId="4" fillId="6" borderId="40" xfId="0" applyNumberFormat="1" applyFont="1" applyFill="1" applyBorder="1" applyAlignment="1" applyProtection="1">
      <alignment horizontal="center" vertical="center"/>
      <protection locked="0"/>
    </xf>
    <xf numFmtId="0" fontId="4" fillId="6" borderId="22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left" vertical="center" wrapText="1"/>
    </xf>
    <xf numFmtId="0" fontId="20" fillId="2" borderId="0" xfId="0" applyNumberFormat="1" applyFont="1" applyFill="1" applyAlignment="1">
      <alignment horizontal="left" vertical="top"/>
    </xf>
    <xf numFmtId="49" fontId="0" fillId="6" borderId="20" xfId="0" applyNumberFormat="1" applyFont="1" applyFill="1" applyBorder="1" applyAlignment="1">
      <alignment horizontal="center" vertical="top" wrapText="1"/>
    </xf>
    <xf numFmtId="49" fontId="0" fillId="6" borderId="17" xfId="0" applyNumberFormat="1" applyFont="1" applyFill="1" applyBorder="1" applyAlignment="1">
      <alignment horizontal="center" vertical="top" wrapText="1"/>
    </xf>
    <xf numFmtId="0" fontId="0" fillId="2" borderId="19" xfId="0" applyNumberFormat="1" applyFont="1" applyFill="1" applyBorder="1" applyAlignment="1">
      <alignment horizontal="center" vertical="top" wrapText="1"/>
    </xf>
    <xf numFmtId="0" fontId="0" fillId="2" borderId="20" xfId="0" applyNumberFormat="1" applyFont="1" applyFill="1" applyBorder="1" applyAlignment="1">
      <alignment horizontal="center" vertical="top" wrapText="1"/>
    </xf>
    <xf numFmtId="0" fontId="0" fillId="2" borderId="21" xfId="0" applyNumberFormat="1" applyFont="1" applyFill="1" applyBorder="1" applyAlignment="1">
      <alignment horizontal="center" vertical="top" wrapText="1"/>
    </xf>
    <xf numFmtId="49" fontId="0" fillId="5" borderId="19" xfId="0" applyNumberFormat="1" applyFont="1" applyFill="1" applyBorder="1" applyAlignment="1">
      <alignment horizontal="left" vertical="top" wrapText="1"/>
    </xf>
    <xf numFmtId="49" fontId="0" fillId="5" borderId="20" xfId="0" applyNumberFormat="1" applyFont="1" applyFill="1" applyBorder="1" applyAlignment="1">
      <alignment horizontal="left" vertical="top" wrapText="1"/>
    </xf>
    <xf numFmtId="0" fontId="0" fillId="2" borderId="0" xfId="0" applyNumberFormat="1" applyFont="1" applyFill="1" applyBorder="1" applyAlignment="1">
      <alignment horizontal="center" vertical="top" wrapText="1"/>
    </xf>
    <xf numFmtId="49" fontId="0" fillId="5" borderId="17" xfId="0" applyNumberFormat="1" applyFont="1" applyFill="1" applyBorder="1" applyAlignment="1">
      <alignment horizontal="left" vertical="top" wrapText="1"/>
    </xf>
    <xf numFmtId="49" fontId="29" fillId="6" borderId="42" xfId="0" applyNumberFormat="1" applyFont="1" applyFill="1" applyBorder="1" applyAlignment="1">
      <alignment horizontal="center" vertical="top" wrapText="1"/>
    </xf>
    <xf numFmtId="49" fontId="29" fillId="6" borderId="32" xfId="0" applyNumberFormat="1" applyFont="1" applyFill="1" applyBorder="1" applyAlignment="1">
      <alignment horizontal="center" vertical="top" wrapText="1"/>
    </xf>
    <xf numFmtId="49" fontId="29" fillId="6" borderId="33" xfId="0" applyNumberFormat="1" applyFont="1" applyFill="1" applyBorder="1" applyAlignment="1">
      <alignment horizontal="center" vertical="top" wrapText="1"/>
    </xf>
    <xf numFmtId="49" fontId="0" fillId="5" borderId="41" xfId="0" applyNumberFormat="1" applyFont="1" applyFill="1" applyBorder="1" applyAlignment="1">
      <alignment horizontal="center" vertical="top" wrapText="1"/>
    </xf>
    <xf numFmtId="49" fontId="0" fillId="6" borderId="41" xfId="0" applyNumberFormat="1" applyFont="1" applyFill="1" applyBorder="1" applyAlignment="1">
      <alignment horizontal="center" vertical="top" wrapText="1"/>
    </xf>
    <xf numFmtId="49" fontId="0" fillId="6" borderId="21" xfId="0" applyNumberFormat="1" applyFont="1" applyFill="1" applyBorder="1" applyAlignment="1">
      <alignment horizontal="center" vertical="top" wrapText="1"/>
    </xf>
    <xf numFmtId="49" fontId="0" fillId="6" borderId="35" xfId="0" applyNumberFormat="1" applyFont="1" applyFill="1" applyBorder="1" applyAlignment="1">
      <alignment horizontal="center" vertical="top" wrapText="1"/>
    </xf>
    <xf numFmtId="49" fontId="0" fillId="6" borderId="5" xfId="0" applyNumberFormat="1" applyFont="1" applyFill="1" applyBorder="1" applyAlignment="1">
      <alignment horizontal="center" vertical="top" wrapText="1"/>
    </xf>
    <xf numFmtId="0" fontId="31" fillId="0" borderId="39" xfId="0" applyFont="1" applyBorder="1" applyAlignment="1">
      <alignment horizontal="left" vertical="center" wrapText="1"/>
    </xf>
  </cellXfs>
  <cellStyles count="3">
    <cellStyle name="Normal 2" xfId="2"/>
    <cellStyle name="Гиперссылка" xfId="1" builtinId="8"/>
    <cellStyle name="Обычный" xfId="0" builtinId="0"/>
  </cellStyles>
  <dxfs count="42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BEF"/>
      <rgbColor rgb="FFFFD34E"/>
      <rgbColor rgb="FFB3AFAA"/>
      <rgbColor rgb="FFCCCAC6"/>
      <rgbColor rgb="FFFBF1CF"/>
      <rgbColor rgb="FFF0EBE2"/>
      <rgbColor rgb="FF494A4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1F828"/>
      <color rgb="FFFFFAE7"/>
      <color rgb="FFFEEFC6"/>
      <color rgb="FFD2C8BC"/>
      <color rgb="FFEAEAEA"/>
      <color rgb="FF6B6760"/>
      <color rgb="FF6B67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1682750</xdr:colOff>
      <xdr:row>2</xdr:row>
      <xdr:rowOff>0</xdr:rowOff>
    </xdr:from>
    <xdr:to>
      <xdr:col>4</xdr:col>
      <xdr:colOff>422275</xdr:colOff>
      <xdr:row>7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77B838F1-B6A9-B543-9DFD-6976ECB3D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7375" y="381000"/>
          <a:ext cx="3898900" cy="1003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85685</xdr:colOff>
      <xdr:row>1</xdr:row>
      <xdr:rowOff>142875</xdr:rowOff>
    </xdr:from>
    <xdr:ext cx="4823772" cy="1322881"/>
    <xdr:pic>
      <xdr:nvPicPr>
        <xdr:cNvPr id="2" name="Picture 1">
          <a:extLst>
            <a:ext uri="{FF2B5EF4-FFF2-40B4-BE49-F238E27FC236}">
              <a16:creationId xmlns:a16="http://schemas.microsoft.com/office/drawing/2014/main" xmlns="" id="{647F75FD-4C3E-D74A-8950-06DA8B11B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72685" y="333375"/>
          <a:ext cx="5305465" cy="13652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318384</xdr:colOff>
      <xdr:row>1</xdr:row>
      <xdr:rowOff>79374</xdr:rowOff>
    </xdr:from>
    <xdr:to>
      <xdr:col>11</xdr:col>
      <xdr:colOff>836839</xdr:colOff>
      <xdr:row>6</xdr:row>
      <xdr:rowOff>142314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3A19ADF-1AEE-CB4C-A996-6A9714ED6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2759" y="269874"/>
          <a:ext cx="5120391" cy="1317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84278</xdr:colOff>
      <xdr:row>1</xdr:row>
      <xdr:rowOff>31750</xdr:rowOff>
    </xdr:from>
    <xdr:to>
      <xdr:col>11</xdr:col>
      <xdr:colOff>1092200</xdr:colOff>
      <xdr:row>5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53200E5-AA5E-9B42-98C2-798F95A75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6903" y="222250"/>
          <a:ext cx="5798997" cy="1492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49313</xdr:colOff>
      <xdr:row>1</xdr:row>
      <xdr:rowOff>31749</xdr:rowOff>
    </xdr:from>
    <xdr:to>
      <xdr:col>12</xdr:col>
      <xdr:colOff>9525</xdr:colOff>
      <xdr:row>6</xdr:row>
      <xdr:rowOff>231774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141C09F-C050-C841-BCC5-51ABB3E6A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8688" y="222249"/>
          <a:ext cx="6230837" cy="1603375"/>
        </a:xfrm>
        <a:prstGeom prst="rect">
          <a:avLst/>
        </a:prstGeom>
      </xdr:spPr>
    </xdr:pic>
    <xdr:clientData/>
  </xdr:twoCellAnchor>
  <xdr:oneCellAnchor>
    <xdr:from>
      <xdr:col>2</xdr:col>
      <xdr:colOff>609600</xdr:colOff>
      <xdr:row>61</xdr:row>
      <xdr:rowOff>0</xdr:rowOff>
    </xdr:from>
    <xdr:ext cx="102657" cy="3261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A374110A-4FC0-42E3-870D-1C9B7F97EAFB}"/>
            </a:ext>
          </a:extLst>
        </xdr:cNvPr>
        <xdr:cNvSpPr txBox="1"/>
      </xdr:nvSpPr>
      <xdr:spPr>
        <a:xfrm>
          <a:off x="3190875" y="9801225"/>
          <a:ext cx="102657" cy="326115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none" lIns="50800" tIns="50800" rIns="50800" bIns="50800" numCol="1" spcCol="38100" rtlCol="0" anchor="t">
          <a:spAutoFit/>
        </a:bodyPr>
        <a:lstStyle/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40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ru-RU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Avenir Next Regular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49313</xdr:colOff>
      <xdr:row>1</xdr:row>
      <xdr:rowOff>31749</xdr:rowOff>
    </xdr:from>
    <xdr:to>
      <xdr:col>12</xdr:col>
      <xdr:colOff>9525</xdr:colOff>
      <xdr:row>6</xdr:row>
      <xdr:rowOff>107949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xmlns="" id="{165C4ADF-15D1-414E-860F-69F00AAC2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3463" y="222249"/>
          <a:ext cx="5437087" cy="1562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349042</xdr:colOff>
      <xdr:row>1</xdr:row>
      <xdr:rowOff>16077</xdr:rowOff>
    </xdr:from>
    <xdr:to>
      <xdr:col>3</xdr:col>
      <xdr:colOff>829631</xdr:colOff>
      <xdr:row>6</xdr:row>
      <xdr:rowOff>80380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4E45C9E-5855-0F42-ABB4-6B9E216A4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5877" y="208988"/>
          <a:ext cx="3936919" cy="1028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26_Recipe_ISO">
  <a:themeElements>
    <a:clrScheme name="26_Recipe_ISO">
      <a:dk1>
        <a:srgbClr val="000000"/>
      </a:dk1>
      <a:lt1>
        <a:srgbClr val="FFFFFF"/>
      </a:lt1>
      <a:dk2>
        <a:srgbClr val="4A4A4B"/>
      </a:dk2>
      <a:lt2>
        <a:srgbClr val="C2C3C6"/>
      </a:lt2>
      <a:accent1>
        <a:srgbClr val="53BBE0"/>
      </a:accent1>
      <a:accent2>
        <a:srgbClr val="6DCFB9"/>
      </a:accent2>
      <a:accent3>
        <a:srgbClr val="90BF72"/>
      </a:accent3>
      <a:accent4>
        <a:srgbClr val="F2C34A"/>
      </a:accent4>
      <a:accent5>
        <a:srgbClr val="FF4741"/>
      </a:accent5>
      <a:accent6>
        <a:srgbClr val="FF8700"/>
      </a:accent6>
      <a:hlink>
        <a:srgbClr val="0000FF"/>
      </a:hlink>
      <a:folHlink>
        <a:srgbClr val="FF00FF"/>
      </a:folHlink>
    </a:clrScheme>
    <a:fontScheme name="26_Recipe_ISO">
      <a:majorFont>
        <a:latin typeface="Publico Headline Roman"/>
        <a:ea typeface="Publico Headline Roman"/>
        <a:cs typeface="Publico Headline Roman"/>
      </a:majorFont>
      <a:minorFont>
        <a:latin typeface="Avenir Next Regular"/>
        <a:ea typeface="Avenir Next Regular"/>
        <a:cs typeface="Avenir Next Regular"/>
      </a:minorFont>
    </a:fontScheme>
    <a:fmtScheme name="26_Recipe_IS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4B4A4B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400" b="0" i="0" u="none" strike="noStrike" cap="all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Publico Text Roman"/>
            <a:ea typeface="Publico Text Roman"/>
            <a:cs typeface="Publico Text Roman"/>
            <a:sym typeface="Publico Text Roman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40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Avenir Next Regular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pirogvatrushka.ru/catalog/product/bulochka-dlya-gamburgera-pshenichnaya" TargetMode="External"/><Relationship Id="rId21" Type="http://schemas.openxmlformats.org/officeDocument/2006/relationships/hyperlink" Target="https://pirogvatrushka.ru/catalog/product/bulochka-dlya-gamburgera-pshenichnaya-40gr" TargetMode="External"/><Relationship Id="rId42" Type="http://schemas.openxmlformats.org/officeDocument/2006/relationships/hyperlink" Target="https://pirogvatrushka.ru/catalog/product/krendel-s-orehovoj-nachinkoj" TargetMode="External"/><Relationship Id="rId47" Type="http://schemas.openxmlformats.org/officeDocument/2006/relationships/hyperlink" Target="https://pirogvatrushka.ru/catalog/product/pirozhok-postnyj-s-kartofelem-i-gribami" TargetMode="External"/><Relationship Id="rId63" Type="http://schemas.openxmlformats.org/officeDocument/2006/relationships/hyperlink" Target="https://pirogvatrushka.ru/catalog/product/grissini-s-parmezanom" TargetMode="External"/><Relationship Id="rId68" Type="http://schemas.openxmlformats.org/officeDocument/2006/relationships/hyperlink" Target="https://pirogvatrushka.ru/catalog/product/brezel-s-syrom" TargetMode="External"/><Relationship Id="rId2" Type="http://schemas.openxmlformats.org/officeDocument/2006/relationships/hyperlink" Target="https://pirogvatrushka.ru/catalog/product/hleb-baltijskij-zavarnoj" TargetMode="External"/><Relationship Id="rId16" Type="http://schemas.openxmlformats.org/officeDocument/2006/relationships/hyperlink" Target="https://pirogvatrushka.ru/catalog/product/pirozhok-s-kapustoy-i-yaytsom" TargetMode="External"/><Relationship Id="rId29" Type="http://schemas.openxmlformats.org/officeDocument/2006/relationships/hyperlink" Target="https://pirogvatrushka.ru/catalog/product/vafli-sguchenochka" TargetMode="External"/><Relationship Id="rId11" Type="http://schemas.openxmlformats.org/officeDocument/2006/relationships/hyperlink" Target="https://pirogvatrushka.ru/catalog/product/kruassan-s-mindalnym-kremom" TargetMode="External"/><Relationship Id="rId24" Type="http://schemas.openxmlformats.org/officeDocument/2006/relationships/hyperlink" Target="https://pirogvatrushka.ru/catalog/product/bulochka-dlya-gamburgera-chernaya" TargetMode="External"/><Relationship Id="rId32" Type="http://schemas.openxmlformats.org/officeDocument/2006/relationships/hyperlink" Target="https://pirogvatrushka.ru/catalog/product/pechenie-svekolnoe-s-kyragoj" TargetMode="External"/><Relationship Id="rId37" Type="http://schemas.openxmlformats.org/officeDocument/2006/relationships/hyperlink" Target="https://pirogvatrushka.ru/catalog/product/hleb-tartin-pshenichnyj" TargetMode="External"/><Relationship Id="rId40" Type="http://schemas.openxmlformats.org/officeDocument/2006/relationships/hyperlink" Target="https://pirogvatrushka.ru/catalog/product/kuhen-nemeckij-s-yablokom-i-izyumom" TargetMode="External"/><Relationship Id="rId45" Type="http://schemas.openxmlformats.org/officeDocument/2006/relationships/hyperlink" Target="https://pirogvatrushka.ru/catalog/product/keks-postnyj-yablochnyj-s-klyukvoj" TargetMode="External"/><Relationship Id="rId53" Type="http://schemas.openxmlformats.org/officeDocument/2006/relationships/hyperlink" Target="https://pirogvatrushka.ru/catalog/product/khachapuri-s-tvorogom-i-limonnoy-tsedroy" TargetMode="External"/><Relationship Id="rId58" Type="http://schemas.openxmlformats.org/officeDocument/2006/relationships/hyperlink" Target="https://pirogvatrushka.ru/catalog/product/smetannik-s-klubnikoj" TargetMode="External"/><Relationship Id="rId66" Type="http://schemas.openxmlformats.org/officeDocument/2006/relationships/hyperlink" Target="https://pirogvatrushka.ru/catalog/product/kalach-grecheskoj" TargetMode="External"/><Relationship Id="rId5" Type="http://schemas.openxmlformats.org/officeDocument/2006/relationships/hyperlink" Target="https://pirogvatrushka.ru/catalog/product/hleb-starorusskij" TargetMode="External"/><Relationship Id="rId61" Type="http://schemas.openxmlformats.org/officeDocument/2006/relationships/hyperlink" Target="https://pirogvatrushka.ru/catalog/product/slojka-s-vetchinoj-i-syrom" TargetMode="External"/><Relationship Id="rId19" Type="http://schemas.openxmlformats.org/officeDocument/2006/relationships/hyperlink" Target="https://pirogvatrushka.ru/catalog/product/echpochmak-s-govyadinoj-i-kartofelem-130-gr" TargetMode="External"/><Relationship Id="rId14" Type="http://schemas.openxmlformats.org/officeDocument/2006/relationships/hyperlink" Target="https://pirogvatrushka.ru/catalog/product/khachapuri-s-syrom-suluguni-i-motsarelloy" TargetMode="External"/><Relationship Id="rId22" Type="http://schemas.openxmlformats.org/officeDocument/2006/relationships/hyperlink" Target="https://pirogvatrushka.ru/catalog/product/bulochka-dlya-gamburgera-pshenichnaya-40gr" TargetMode="External"/><Relationship Id="rId27" Type="http://schemas.openxmlformats.org/officeDocument/2006/relationships/hyperlink" Target="https://pirogvatrushka.ru/catalog/product/bulochka-dlya-gamburgera-risovaya" TargetMode="External"/><Relationship Id="rId30" Type="http://schemas.openxmlformats.org/officeDocument/2006/relationships/hyperlink" Target="https://pirogvatrushka.ru/catalog/product/pechenie-krasnyj-barhat" TargetMode="External"/><Relationship Id="rId35" Type="http://schemas.openxmlformats.org/officeDocument/2006/relationships/hyperlink" Target="https://pirogvatrushka.ru/catalog/product/hleb-drezdenskij" TargetMode="External"/><Relationship Id="rId43" Type="http://schemas.openxmlformats.org/officeDocument/2006/relationships/hyperlink" Target="https://pirogvatrushka.ru/catalog/product/slojka-klybnichno-tvorognaya-mechta" TargetMode="External"/><Relationship Id="rId48" Type="http://schemas.openxmlformats.org/officeDocument/2006/relationships/hyperlink" Target="https://pirogvatrushka.ru/catalog/product/-----" TargetMode="External"/><Relationship Id="rId56" Type="http://schemas.openxmlformats.org/officeDocument/2006/relationships/hyperlink" Target="https://pirogvatrushka.ru/catalog/product/chak-chak" TargetMode="External"/><Relationship Id="rId64" Type="http://schemas.openxmlformats.org/officeDocument/2006/relationships/hyperlink" Target="https://pirogvatrushka.ru/catalog/product/hleb-s-konoplyanoj-mykoj" TargetMode="External"/><Relationship Id="rId69" Type="http://schemas.openxmlformats.org/officeDocument/2006/relationships/hyperlink" Target="https://pirogvatrushka.ru/catalog/product/pechenie-tri-polzy" TargetMode="External"/><Relationship Id="rId8" Type="http://schemas.openxmlformats.org/officeDocument/2006/relationships/hyperlink" Target="https://pirogvatrushka.ru/catalog/product/mini-baget-franchyzskij-s-lykom" TargetMode="External"/><Relationship Id="rId51" Type="http://schemas.openxmlformats.org/officeDocument/2006/relationships/hyperlink" Target="https://pirogvatrushka.ru/catalog/product/pechenye-imbirnoye" TargetMode="External"/><Relationship Id="rId72" Type="http://schemas.openxmlformats.org/officeDocument/2006/relationships/printerSettings" Target="../printerSettings/printerSettings2.bin"/><Relationship Id="rId3" Type="http://schemas.openxmlformats.org/officeDocument/2006/relationships/hyperlink" Target="https://pirogvatrushka.ru/catalog/product/hleb-litovskij-zavarnoj" TargetMode="External"/><Relationship Id="rId12" Type="http://schemas.openxmlformats.org/officeDocument/2006/relationships/hyperlink" Target="https://pirogvatrushka.ru/catalog/product/kruassan-s-vetchinoj-i-syrom" TargetMode="External"/><Relationship Id="rId17" Type="http://schemas.openxmlformats.org/officeDocument/2006/relationships/hyperlink" Target="https://pirogvatrushka.ru/catalog/product/pirogok-s-myasnym-farshem" TargetMode="External"/><Relationship Id="rId25" Type="http://schemas.openxmlformats.org/officeDocument/2006/relationships/hyperlink" Target="https://pirogvatrushka.ru/catalog/product/bulochka-dlya-gamburgera-pshenichnaya-40gr" TargetMode="External"/><Relationship Id="rId33" Type="http://schemas.openxmlformats.org/officeDocument/2006/relationships/hyperlink" Target="https://pirogvatrushka.ru/catalog/product/pechenye-kukis-s-makom-i-klyukvoy" TargetMode="External"/><Relationship Id="rId38" Type="http://schemas.openxmlformats.org/officeDocument/2006/relationships/hyperlink" Target="https://pirogvatrushka.ru/catalog/product/hleb-tostovyj-klassicheskij" TargetMode="External"/><Relationship Id="rId46" Type="http://schemas.openxmlformats.org/officeDocument/2006/relationships/hyperlink" Target="https://pirogvatrushka.ru/catalog/product/pirozhok-postnyj-s-kapustoj" TargetMode="External"/><Relationship Id="rId59" Type="http://schemas.openxmlformats.org/officeDocument/2006/relationships/hyperlink" Target="https://pirogvatrushka.ru/catalog/product/ulitka-limonnyy-fresh" TargetMode="External"/><Relationship Id="rId67" Type="http://schemas.openxmlformats.org/officeDocument/2006/relationships/hyperlink" Target="https://pirogvatrushka.ru/catalog/product/sloika-pekan" TargetMode="External"/><Relationship Id="rId20" Type="http://schemas.openxmlformats.org/officeDocument/2006/relationships/hyperlink" Target="https://pirogvatrushka.ru/catalog/product/sochen" TargetMode="External"/><Relationship Id="rId41" Type="http://schemas.openxmlformats.org/officeDocument/2006/relationships/hyperlink" Target="https://pirogvatrushka.ru/catalog/product/krendel-s-abrikosovym-dgemom" TargetMode="External"/><Relationship Id="rId54" Type="http://schemas.openxmlformats.org/officeDocument/2006/relationships/hyperlink" Target="https://pirogvatrushka.ru/catalog/product/bulochka-dlya-hot-doga" TargetMode="External"/><Relationship Id="rId62" Type="http://schemas.openxmlformats.org/officeDocument/2006/relationships/hyperlink" Target="https://pirogvatrushka.ru/catalog/product/kruassan-s-shokoladnoj-nachinkoj" TargetMode="External"/><Relationship Id="rId70" Type="http://schemas.openxmlformats.org/officeDocument/2006/relationships/hyperlink" Target="https://pirogvatrushka.ru/catalog/product/bulochka-shweadskay" TargetMode="External"/><Relationship Id="rId1" Type="http://schemas.openxmlformats.org/officeDocument/2006/relationships/hyperlink" Target="https://pirogvatrushka.ru/catalog/product/hleb-amarantovyj-zelnozernovoj" TargetMode="External"/><Relationship Id="rId6" Type="http://schemas.openxmlformats.org/officeDocument/2006/relationships/hyperlink" Target="https://pirogvatrushka.ru/catalog/product/baget-franzuskij" TargetMode="External"/><Relationship Id="rId15" Type="http://schemas.openxmlformats.org/officeDocument/2006/relationships/hyperlink" Target="https://pirogvatrushka.ru/catalog/product/kyrnic" TargetMode="External"/><Relationship Id="rId23" Type="http://schemas.openxmlformats.org/officeDocument/2006/relationships/hyperlink" Target="https://pirogvatrushka.ru/catalog/product/bulochka-dlya-gamburgera-risovaya" TargetMode="External"/><Relationship Id="rId28" Type="http://schemas.openxmlformats.org/officeDocument/2006/relationships/hyperlink" Target="https://pirogvatrushka.ru/catalog/product/bulochka-dlya-gamburgera-chernaya" TargetMode="External"/><Relationship Id="rId36" Type="http://schemas.openxmlformats.org/officeDocument/2006/relationships/hyperlink" Target="https://pirogvatrushka.ru/catalog/product/hleb-starorusskij-s-klykvoj" TargetMode="External"/><Relationship Id="rId49" Type="http://schemas.openxmlformats.org/officeDocument/2006/relationships/hyperlink" Target="https://pirogvatrushka.ru/search?s=%D0%9E%D1%80%D0%B5%D1%88%D0%BA%D0%B8" TargetMode="External"/><Relationship Id="rId57" Type="http://schemas.openxmlformats.org/officeDocument/2006/relationships/hyperlink" Target="https://pirogvatrushka.ru/catalog/product/pechene-grechnevoe-s-klyukvoj-i-chia" TargetMode="External"/><Relationship Id="rId10" Type="http://schemas.openxmlformats.org/officeDocument/2006/relationships/hyperlink" Target="https://pirogvatrushka.ru/catalog/product/kryassfn-klassicheskij" TargetMode="External"/><Relationship Id="rId31" Type="http://schemas.openxmlformats.org/officeDocument/2006/relationships/hyperlink" Target="https://pirogvatrushka.ru/catalog/product/pechenie-morkovnoe-s-kyragoj" TargetMode="External"/><Relationship Id="rId44" Type="http://schemas.openxmlformats.org/officeDocument/2006/relationships/hyperlink" Target="https://pirogvatrushka.ru/catalog/product/keks-postnyj-kofejnyj-s-chernoslivom" TargetMode="External"/><Relationship Id="rId52" Type="http://schemas.openxmlformats.org/officeDocument/2006/relationships/hyperlink" Target="https://pirogvatrushka.ru/catalog/product/pechenie-flaksy-lnyanye" TargetMode="External"/><Relationship Id="rId60" Type="http://schemas.openxmlformats.org/officeDocument/2006/relationships/hyperlink" Target="https://pirogvatrushka.ru/catalog/product/slojka-s-kyrrizej" TargetMode="External"/><Relationship Id="rId65" Type="http://schemas.openxmlformats.org/officeDocument/2006/relationships/hyperlink" Target="https://pirogvatrushka.ru/catalog/product/nehleb-linyanoj" TargetMode="External"/><Relationship Id="rId73" Type="http://schemas.openxmlformats.org/officeDocument/2006/relationships/drawing" Target="../drawings/drawing2.xml"/><Relationship Id="rId4" Type="http://schemas.openxmlformats.org/officeDocument/2006/relationships/hyperlink" Target="https://pirogvatrushka.ru/catalog/product/hleb-polbovyj-osobyj" TargetMode="External"/><Relationship Id="rId9" Type="http://schemas.openxmlformats.org/officeDocument/2006/relationships/hyperlink" Target="https://pirogvatrushka.ru/catalog/product/brezel-125" TargetMode="External"/><Relationship Id="rId13" Type="http://schemas.openxmlformats.org/officeDocument/2006/relationships/hyperlink" Target="https://pirogvatrushka.ru/catalog/product/sosiska-premium-115-gr" TargetMode="External"/><Relationship Id="rId18" Type="http://schemas.openxmlformats.org/officeDocument/2006/relationships/hyperlink" Target="https://pirogvatrushka.ru/catalog/product/elesh-s-kurinym-file-i-karrtofeelem-130-gr" TargetMode="External"/><Relationship Id="rId39" Type="http://schemas.openxmlformats.org/officeDocument/2006/relationships/hyperlink" Target="https://pirogvatrushka.ru/catalog/product/hleb-tostovyj-firmennyj" TargetMode="External"/><Relationship Id="rId34" Type="http://schemas.openxmlformats.org/officeDocument/2006/relationships/hyperlink" Target="https://pirogvatrushka.ru/catalog/product/pahlava-po-vostochnomy" TargetMode="External"/><Relationship Id="rId50" Type="http://schemas.openxmlformats.org/officeDocument/2006/relationships/hyperlink" Target="https://pirogvatrushka.ru/catalog/product/krispy" TargetMode="External"/><Relationship Id="rId55" Type="http://schemas.openxmlformats.org/officeDocument/2006/relationships/hyperlink" Target="https://pirogvatrushka.ru/catalog/product/bulochka-dlya-hot-doga" TargetMode="External"/><Relationship Id="rId7" Type="http://schemas.openxmlformats.org/officeDocument/2006/relationships/hyperlink" Target="https://pirogvatrushka.ru/catalog/product/baget-mini-zernovoj" TargetMode="External"/><Relationship Id="rId71" Type="http://schemas.openxmlformats.org/officeDocument/2006/relationships/hyperlink" Target="https://pirogvatrushka.ru/catalog/product/hleb-slavianskii530gr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pirogvatrushka.ru/catalog/product/tort-esterhazi-slivochnyj" TargetMode="External"/><Relationship Id="rId18" Type="http://schemas.openxmlformats.org/officeDocument/2006/relationships/hyperlink" Target="https://pirogvatrushka.ru/catalog/product/tort-tiramisy-klybnichnyj" TargetMode="External"/><Relationship Id="rId26" Type="http://schemas.openxmlformats.org/officeDocument/2006/relationships/hyperlink" Target="https://pirogvatrushka.ru/catalog/product/merenga-nol-kaloriy" TargetMode="External"/><Relationship Id="rId39" Type="http://schemas.openxmlformats.org/officeDocument/2006/relationships/hyperlink" Target="https://pirogvatrushka.ru/catalog/product/profitrili-s-belkovym-kremom" TargetMode="External"/><Relationship Id="rId21" Type="http://schemas.openxmlformats.org/officeDocument/2006/relationships/hyperlink" Target="https://pirogvatrushka.ru/catalog/product/tort-esterhazi-slivochnyj" TargetMode="External"/><Relationship Id="rId34" Type="http://schemas.openxmlformats.org/officeDocument/2006/relationships/hyperlink" Target="https://pirogvatrushka.ru/catalog/product/pirozhnoe-esterhazi" TargetMode="External"/><Relationship Id="rId42" Type="http://schemas.openxmlformats.org/officeDocument/2006/relationships/hyperlink" Target="https://pirogvatrushka.ru/catalog/product/tort-napoleon-tot-samyj" TargetMode="External"/><Relationship Id="rId47" Type="http://schemas.openxmlformats.org/officeDocument/2006/relationships/hyperlink" Target="https://pirogvatrushka.ru/catalog/product/tart-glazynya" TargetMode="External"/><Relationship Id="rId50" Type="http://schemas.openxmlformats.org/officeDocument/2006/relationships/hyperlink" Target="https://pirogvatrushka.ru/catalog/product/ekler-lavanda60gr" TargetMode="External"/><Relationship Id="rId55" Type="http://schemas.openxmlformats.org/officeDocument/2006/relationships/drawing" Target="../drawings/drawing3.xml"/><Relationship Id="rId7" Type="http://schemas.openxmlformats.org/officeDocument/2006/relationships/hyperlink" Target="https://pirogvatrushka.ru/catalog/product/torr-oreon" TargetMode="External"/><Relationship Id="rId2" Type="http://schemas.openxmlformats.org/officeDocument/2006/relationships/hyperlink" Target="https://pirogvatrushka.ru/catalog/product/macarons" TargetMode="External"/><Relationship Id="rId16" Type="http://schemas.openxmlformats.org/officeDocument/2006/relationships/hyperlink" Target="https://pirogvatrushka.ru/catalog/product/tort-molochnaya-devochka" TargetMode="External"/><Relationship Id="rId29" Type="http://schemas.openxmlformats.org/officeDocument/2006/relationships/hyperlink" Target="https://pirogvatrushka.ru/catalog/product/pirozhnoe-kejk-pops" TargetMode="External"/><Relationship Id="rId11" Type="http://schemas.openxmlformats.org/officeDocument/2006/relationships/hyperlink" Target="https://pirogvatrushka.ru/catalog/product/tort-tiramisy-klybnichnyj" TargetMode="External"/><Relationship Id="rId24" Type="http://schemas.openxmlformats.org/officeDocument/2006/relationships/hyperlink" Target="https://pirogvatrushka.ru/catalog/product/macarons" TargetMode="External"/><Relationship Id="rId32" Type="http://schemas.openxmlformats.org/officeDocument/2006/relationships/hyperlink" Target="https://pirogvatrushka.ru/catalog/product/pirogenoe-tiramisy-klybnichnoe" TargetMode="External"/><Relationship Id="rId37" Type="http://schemas.openxmlformats.org/officeDocument/2006/relationships/hyperlink" Target="https://pirogvatrushka.ru/catalog/product/tort-bento-molochnyj-lomtik" TargetMode="External"/><Relationship Id="rId40" Type="http://schemas.openxmlformats.org/officeDocument/2006/relationships/hyperlink" Target="https://pirogvatrushka.ru/catalog/product/eklery-krem-brule" TargetMode="External"/><Relationship Id="rId45" Type="http://schemas.openxmlformats.org/officeDocument/2006/relationships/hyperlink" Target="https://pirogvatrushka.ru/catalog/product/pirognoe-karamelnyj-vihri" TargetMode="External"/><Relationship Id="rId53" Type="http://schemas.openxmlformats.org/officeDocument/2006/relationships/hyperlink" Target="https://pirogvatrushka.ru/catalog/product/rulet-merengovi-fistashka300gr" TargetMode="External"/><Relationship Id="rId5" Type="http://schemas.openxmlformats.org/officeDocument/2006/relationships/hyperlink" Target="https://pirogvatrushka.ru/catalog/product/tort-barhat" TargetMode="External"/><Relationship Id="rId10" Type="http://schemas.openxmlformats.org/officeDocument/2006/relationships/hyperlink" Target="https://pirogvatrushka.ru/catalog/product/tort-tiramisy" TargetMode="External"/><Relationship Id="rId19" Type="http://schemas.openxmlformats.org/officeDocument/2006/relationships/hyperlink" Target="https://pirogvatrushka.ru/catalog/product/tort-tiramisy-klybnichnyj" TargetMode="External"/><Relationship Id="rId31" Type="http://schemas.openxmlformats.org/officeDocument/2006/relationships/hyperlink" Target="https://pirogvatrushka.ru/catalog/product/pirozhnoe-tiramisy" TargetMode="External"/><Relationship Id="rId44" Type="http://schemas.openxmlformats.org/officeDocument/2006/relationships/hyperlink" Target="https://pirogvatrushka.ru/catalog/product/desert-mangochia" TargetMode="External"/><Relationship Id="rId52" Type="http://schemas.openxmlformats.org/officeDocument/2006/relationships/hyperlink" Target="https://pirogvatrushka.ru/catalog/product/rulet-merengovii300gr" TargetMode="External"/><Relationship Id="rId4" Type="http://schemas.openxmlformats.org/officeDocument/2006/relationships/hyperlink" Target="https://pirogvatrushka.ru/catalog/product/tort-kievskij" TargetMode="External"/><Relationship Id="rId9" Type="http://schemas.openxmlformats.org/officeDocument/2006/relationships/hyperlink" Target="https://pirogvatrushka.ru/catalog/product/tort-gorka" TargetMode="External"/><Relationship Id="rId14" Type="http://schemas.openxmlformats.org/officeDocument/2006/relationships/hyperlink" Target="https://pirogvatrushka.ru/catalog/product/tort-kievskij" TargetMode="External"/><Relationship Id="rId22" Type="http://schemas.openxmlformats.org/officeDocument/2006/relationships/hyperlink" Target="https://pirogvatrushka.ru/catalog/product/tort-hausman" TargetMode="External"/><Relationship Id="rId27" Type="http://schemas.openxmlformats.org/officeDocument/2006/relationships/hyperlink" Target="https://pirogvatrushka.ru/catalog/product/tort-medovyj" TargetMode="External"/><Relationship Id="rId30" Type="http://schemas.openxmlformats.org/officeDocument/2006/relationships/hyperlink" Target="https://pirogvatrushka.ru/catalog/product/pirozhnoe-syrnay-gorka" TargetMode="External"/><Relationship Id="rId35" Type="http://schemas.openxmlformats.org/officeDocument/2006/relationships/hyperlink" Target="https://pirogvatrushka.ru/catalog/product/pirozhnoe-hausman" TargetMode="External"/><Relationship Id="rId43" Type="http://schemas.openxmlformats.org/officeDocument/2006/relationships/hyperlink" Target="https://pirogvatrushka.ru/catalog/product/tort-hausman" TargetMode="External"/><Relationship Id="rId48" Type="http://schemas.openxmlformats.org/officeDocument/2006/relationships/hyperlink" Target="https://pirogvatrushka.ru/catalog/product/tort-stepashka" TargetMode="External"/><Relationship Id="rId8" Type="http://schemas.openxmlformats.org/officeDocument/2006/relationships/hyperlink" Target="https://pirogvatrushka.ru/catalog/product/tort-praga" TargetMode="External"/><Relationship Id="rId51" Type="http://schemas.openxmlformats.org/officeDocument/2006/relationships/hyperlink" Target="https://pirogvatrushka.ru/catalog/product/eklery-palchiki" TargetMode="External"/><Relationship Id="rId3" Type="http://schemas.openxmlformats.org/officeDocument/2006/relationships/hyperlink" Target="https://pirogvatrushka.ru/catalog/product/tort-italyanskij-syrnyj" TargetMode="External"/><Relationship Id="rId12" Type="http://schemas.openxmlformats.org/officeDocument/2006/relationships/hyperlink" Target="https://pirogvatrushka.ru/catalog/product/tort-tiffany" TargetMode="External"/><Relationship Id="rId17" Type="http://schemas.openxmlformats.org/officeDocument/2006/relationships/hyperlink" Target="https://pirogvatrushka.ru/catalog/product/tort-praga" TargetMode="External"/><Relationship Id="rId25" Type="http://schemas.openxmlformats.org/officeDocument/2006/relationships/hyperlink" Target="https://pirogvatrushka.ru/catalog/product/merenga-prezent-k-coffe" TargetMode="External"/><Relationship Id="rId33" Type="http://schemas.openxmlformats.org/officeDocument/2006/relationships/hyperlink" Target="https://pirogvatrushka.ru/catalog/product/pirozhnoe-tiffani" TargetMode="External"/><Relationship Id="rId38" Type="http://schemas.openxmlformats.org/officeDocument/2006/relationships/hyperlink" Target="https://pirogvatrushka.ru/catalog/product/tort-bento-shokolad-banan" TargetMode="External"/><Relationship Id="rId46" Type="http://schemas.openxmlformats.org/officeDocument/2006/relationships/hyperlink" Target="https://pirogvatrushka.ru/catalog/product/pirognoe-tri-shokolada" TargetMode="External"/><Relationship Id="rId20" Type="http://schemas.openxmlformats.org/officeDocument/2006/relationships/hyperlink" Target="https://pirogvatrushka.ru/catalog/product/tort-tiffany" TargetMode="External"/><Relationship Id="rId41" Type="http://schemas.openxmlformats.org/officeDocument/2006/relationships/hyperlink" Target="https://pirogvatrushka.ru/catalog/product/trubochki-s-belkovym-kremom" TargetMode="External"/><Relationship Id="rId54" Type="http://schemas.openxmlformats.org/officeDocument/2006/relationships/printerSettings" Target="../printerSettings/printerSettings3.bin"/><Relationship Id="rId1" Type="http://schemas.openxmlformats.org/officeDocument/2006/relationships/hyperlink" Target="https://pirogvatrushka.ru/catalog/product/desert-shoko-barri" TargetMode="External"/><Relationship Id="rId6" Type="http://schemas.openxmlformats.org/officeDocument/2006/relationships/hyperlink" Target="https://pirogvatrushka.ru/catalog/product/tort-molochnaya-devochka" TargetMode="External"/><Relationship Id="rId15" Type="http://schemas.openxmlformats.org/officeDocument/2006/relationships/hyperlink" Target="https://pirogvatrushka.ru/catalog/product/tort-barhat" TargetMode="External"/><Relationship Id="rId23" Type="http://schemas.openxmlformats.org/officeDocument/2006/relationships/hyperlink" Target="https://pirogvatrushka.ru/catalog/product/chizkejk-klassicheskij" TargetMode="External"/><Relationship Id="rId28" Type="http://schemas.openxmlformats.org/officeDocument/2006/relationships/hyperlink" Target="https://pirogvatrushka.ru/catalog/product/zefir-assorti" TargetMode="External"/><Relationship Id="rId36" Type="http://schemas.openxmlformats.org/officeDocument/2006/relationships/hyperlink" Target="https://pirogvatrushka.ru/catalog/product/chizkejk-klassicheskij" TargetMode="External"/><Relationship Id="rId49" Type="http://schemas.openxmlformats.org/officeDocument/2006/relationships/hyperlink" Target="https://pirogvatrushka.ru/catalog/product/ekler-pavlova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pirogvatrushka.ru/catalog/product/sendvich-klab-s-parovoj-grudkoj-i-bekonom" TargetMode="External"/><Relationship Id="rId13" Type="http://schemas.openxmlformats.org/officeDocument/2006/relationships/hyperlink" Target="https://pirogvatrushka.ru/catalog/product/chezar-s-kyrinym-file" TargetMode="External"/><Relationship Id="rId3" Type="http://schemas.openxmlformats.org/officeDocument/2006/relationships/hyperlink" Target="https://pirogvatrushka.ru/catalog/product/kasha-risovaya-na-zelnom-moloke" TargetMode="External"/><Relationship Id="rId7" Type="http://schemas.openxmlformats.org/officeDocument/2006/relationships/hyperlink" Target="https://pirogvatrushka.ru/catalog/product/sendvich-skandinavskij-s-s-k-kolbasoj" TargetMode="External"/><Relationship Id="rId12" Type="http://schemas.openxmlformats.org/officeDocument/2006/relationships/hyperlink" Target="https://pirogvatrushka.ru/catalog/product/salat-negnyj-s-krabovimi0palochkami" TargetMode="External"/><Relationship Id="rId17" Type="http://schemas.openxmlformats.org/officeDocument/2006/relationships/drawing" Target="../drawings/drawing4.xml"/><Relationship Id="rId2" Type="http://schemas.openxmlformats.org/officeDocument/2006/relationships/hyperlink" Target="https://pirogvatrushka.ru/catalog/product/kasha-6-zlakov-na-zelnom-moloke-so-slivochnym-maslom" TargetMode="External"/><Relationship Id="rId16" Type="http://schemas.openxmlformats.org/officeDocument/2006/relationships/printerSettings" Target="../printerSettings/printerSettings4.bin"/><Relationship Id="rId1" Type="http://schemas.openxmlformats.org/officeDocument/2006/relationships/hyperlink" Target="https://pirogvatrushka.ru/catalog/product/borsh-s-govyadinoj" TargetMode="External"/><Relationship Id="rId6" Type="http://schemas.openxmlformats.org/officeDocument/2006/relationships/hyperlink" Target="https://pirogvatrushka.ru/catalog/product/sendvich-chiken-s-kopchenoj-kyrochkoj-i-mandarinami" TargetMode="External"/><Relationship Id="rId11" Type="http://schemas.openxmlformats.org/officeDocument/2006/relationships/hyperlink" Target="https://pirogvatrushka.ru/catalog/product/sendvich-s-kopchenoj-kolbasoj-i-syrom" TargetMode="External"/><Relationship Id="rId5" Type="http://schemas.openxmlformats.org/officeDocument/2006/relationships/hyperlink" Target="https://pirogvatrushka.ru/catalog/product/sendvich-sidnej-s-vetchinoj-i-syrom" TargetMode="External"/><Relationship Id="rId15" Type="http://schemas.openxmlformats.org/officeDocument/2006/relationships/hyperlink" Target="https://pirogvatrushka.ru/catalog/product/salat-olibie-s-vetchinoj" TargetMode="External"/><Relationship Id="rId10" Type="http://schemas.openxmlformats.org/officeDocument/2006/relationships/hyperlink" Target="https://pirogvatrushka.ru/catalog/product/sendvich-s-kurinym-file-i-korejskoj-morkovyu" TargetMode="External"/><Relationship Id="rId4" Type="http://schemas.openxmlformats.org/officeDocument/2006/relationships/hyperlink" Target="https://pirogvatrushka.ru/catalog/product/sendvich-tokio-s-tunzom-pomidorami-i-ogyrzami" TargetMode="External"/><Relationship Id="rId9" Type="http://schemas.openxmlformats.org/officeDocument/2006/relationships/hyperlink" Target="https://pirogvatrushka.ru/catalog/product/sendvich-s-zapechennoj-gorbushej-i-ogurcom" TargetMode="External"/><Relationship Id="rId14" Type="http://schemas.openxmlformats.org/officeDocument/2006/relationships/hyperlink" Target="https://pirogvatrushka.ru/catalog/product/syrniki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pirogvatrushka.ru/catalog/product/picca-rimskaya-mysnaya570" TargetMode="External"/><Relationship Id="rId3" Type="http://schemas.openxmlformats.org/officeDocument/2006/relationships/hyperlink" Target="https://pirogvatrushka.ru/catalog/product/syrniki-p-f" TargetMode="External"/><Relationship Id="rId7" Type="http://schemas.openxmlformats.org/officeDocument/2006/relationships/hyperlink" Target="https://pirogvatrushka.ru/catalog/product/rimskaya-picca-margaritka550" TargetMode="External"/><Relationship Id="rId2" Type="http://schemas.openxmlformats.org/officeDocument/2006/relationships/hyperlink" Target="https://pirogvatrushka.ru/catalog/product/testo-sloenoe-droggevoe" TargetMode="External"/><Relationship Id="rId1" Type="http://schemas.openxmlformats.org/officeDocument/2006/relationships/hyperlink" Target="https://pirogvatrushka.ru/catalog/product/testo-sloenoe-bezdroggevoe" TargetMode="External"/><Relationship Id="rId6" Type="http://schemas.openxmlformats.org/officeDocument/2006/relationships/hyperlink" Target="https://pirogvatrushka.ru/catalog/product/picca-rimskaya-lesnya470" TargetMode="External"/><Relationship Id="rId11" Type="http://schemas.openxmlformats.org/officeDocument/2006/relationships/drawing" Target="../drawings/drawing5.xml"/><Relationship Id="rId5" Type="http://schemas.openxmlformats.org/officeDocument/2006/relationships/hyperlink" Target="https://pirogvatrushka.ru/catalog/product/picca-rimskaya-carbonchik450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https://pirogvatrushka.ru/catalog/product/picca-rimskaya4sira420gr" TargetMode="External"/><Relationship Id="rId9" Type="http://schemas.openxmlformats.org/officeDocument/2006/relationships/hyperlink" Target="https://pirogvatrushka.ru/catalog/product/oladia-pishkass20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pirogvatrushka.ru/catalog/product/mors-klykva" TargetMode="External"/><Relationship Id="rId2" Type="http://schemas.openxmlformats.org/officeDocument/2006/relationships/hyperlink" Target="https://pirogvatrushka.ru/catalog/product/napitok-iz-shipovnika" TargetMode="External"/><Relationship Id="rId1" Type="http://schemas.openxmlformats.org/officeDocument/2006/relationships/hyperlink" Target="https://pirogvatrushka.ru/catalog/product/napitok-iz-shipovnika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B1:J28"/>
  <sheetViews>
    <sheetView topLeftCell="A10" zoomScaleNormal="100" workbookViewId="0">
      <selection activeCell="I14" sqref="I14"/>
    </sheetView>
  </sheetViews>
  <sheetFormatPr defaultColWidth="16.44140625" defaultRowHeight="21.75" customHeight="1"/>
  <cols>
    <col min="1" max="1" width="16.44140625" style="3"/>
    <col min="2" max="2" width="19.109375" style="3" customWidth="1"/>
    <col min="3" max="3" width="45.33203125" style="3" customWidth="1"/>
    <col min="4" max="4" width="22.33203125" style="3" customWidth="1"/>
    <col min="5" max="5" width="20.6640625" style="3" customWidth="1"/>
    <col min="6" max="9" width="16.44140625" style="3"/>
    <col min="10" max="10" width="2.44140625" style="3" hidden="1" customWidth="1"/>
    <col min="11" max="16384" width="16.44140625" style="3"/>
  </cols>
  <sheetData>
    <row r="1" spans="2:7" ht="15" customHeight="1">
      <c r="B1" s="4"/>
      <c r="C1" s="16"/>
      <c r="E1" s="7"/>
      <c r="F1" s="5"/>
      <c r="G1" s="5"/>
    </row>
    <row r="2" spans="2:7" ht="15" customHeight="1">
      <c r="B2" s="4"/>
      <c r="C2" s="16"/>
      <c r="E2" s="7"/>
      <c r="F2" s="5"/>
      <c r="G2" s="5"/>
    </row>
    <row r="3" spans="2:7" ht="15" customHeight="1">
      <c r="B3" s="4"/>
      <c r="C3" s="16"/>
      <c r="E3" s="7"/>
      <c r="F3" s="5"/>
      <c r="G3" s="5"/>
    </row>
    <row r="4" spans="2:7" ht="15" customHeight="1">
      <c r="B4" s="4"/>
      <c r="C4" s="16"/>
      <c r="E4" s="7"/>
      <c r="F4" s="5"/>
      <c r="G4" s="5"/>
    </row>
    <row r="5" spans="2:7" ht="15" customHeight="1">
      <c r="B5" s="4"/>
      <c r="C5" s="16"/>
      <c r="E5" s="7"/>
      <c r="F5" s="5"/>
      <c r="G5" s="5"/>
    </row>
    <row r="6" spans="2:7" ht="15" customHeight="1">
      <c r="B6" s="4"/>
      <c r="C6" s="16"/>
      <c r="E6" s="7"/>
      <c r="F6" s="5"/>
      <c r="G6" s="5"/>
    </row>
    <row r="7" spans="2:7" ht="15" customHeight="1">
      <c r="B7" s="4"/>
      <c r="C7" s="16"/>
      <c r="E7" s="7"/>
      <c r="F7" s="5"/>
      <c r="G7" s="5"/>
    </row>
    <row r="8" spans="2:7" ht="15" customHeight="1">
      <c r="B8" s="4"/>
      <c r="C8" s="16"/>
      <c r="E8" s="7"/>
      <c r="F8" s="5"/>
      <c r="G8" s="5"/>
    </row>
    <row r="9" spans="2:7" ht="15" customHeight="1">
      <c r="B9" s="4"/>
      <c r="C9" s="16"/>
      <c r="E9" s="7"/>
      <c r="F9" s="5"/>
      <c r="G9" s="5"/>
    </row>
    <row r="10" spans="2:7" ht="15" customHeight="1">
      <c r="B10" s="4"/>
      <c r="C10" s="16"/>
      <c r="E10" s="7"/>
      <c r="F10" s="5"/>
      <c r="G10" s="5"/>
    </row>
    <row r="11" spans="2:7" ht="30" customHeight="1">
      <c r="B11" s="23"/>
    </row>
    <row r="12" spans="2:7" ht="33.9" customHeight="1">
      <c r="B12" s="24" t="s">
        <v>50</v>
      </c>
    </row>
    <row r="13" spans="2:7" ht="33.9" customHeight="1">
      <c r="B13" s="24" t="s">
        <v>51</v>
      </c>
    </row>
    <row r="14" spans="2:7" ht="33.9" customHeight="1">
      <c r="B14" s="24" t="s">
        <v>52</v>
      </c>
    </row>
    <row r="15" spans="2:7" ht="33.9" customHeight="1">
      <c r="B15" s="24" t="s">
        <v>164</v>
      </c>
    </row>
    <row r="16" spans="2:7" ht="33.9" customHeight="1">
      <c r="B16" s="142" t="s">
        <v>427</v>
      </c>
      <c r="C16" s="143"/>
      <c r="D16" s="143"/>
      <c r="E16" s="143"/>
    </row>
    <row r="17" spans="2:2" ht="21.75" customHeight="1">
      <c r="B17" s="24" t="s">
        <v>102</v>
      </c>
    </row>
    <row r="18" spans="2:2" ht="21.75" customHeight="1">
      <c r="B18" s="24" t="s">
        <v>103</v>
      </c>
    </row>
    <row r="19" spans="2:2" ht="21.75" customHeight="1">
      <c r="B19" s="37" t="s">
        <v>53</v>
      </c>
    </row>
    <row r="21" spans="2:2" ht="21.75" customHeight="1">
      <c r="B21" s="24" t="s">
        <v>54</v>
      </c>
    </row>
    <row r="22" spans="2:2" ht="21.75" customHeight="1">
      <c r="B22" s="37" t="s">
        <v>123</v>
      </c>
    </row>
    <row r="24" spans="2:2" ht="21.75" customHeight="1">
      <c r="B24" s="24" t="s">
        <v>59</v>
      </c>
    </row>
    <row r="25" spans="2:2" ht="21.75" customHeight="1">
      <c r="B25" s="37"/>
    </row>
    <row r="26" spans="2:2" ht="21.75" customHeight="1">
      <c r="B26" s="24" t="s">
        <v>62</v>
      </c>
    </row>
    <row r="28" spans="2:2" ht="21.75" customHeight="1">
      <c r="B28" s="24" t="s">
        <v>55</v>
      </c>
    </row>
  </sheetData>
  <sheetProtection algorithmName="SHA-512" hashValue="rYw8rtByAwXcLrOYBEeowhTiXjoKQ7n4AXD7FRKXREbPCfBW/z8mpazKzvpVFvkyHtMibaXPxVeHkoj8IabrbQ==" saltValue="ibL+aXmv8nplSCTz0xhPYg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59999389629810485"/>
  </sheetPr>
  <dimension ref="B1:N140"/>
  <sheetViews>
    <sheetView showGridLines="0" tabSelected="1" topLeftCell="A97" zoomScale="70" zoomScaleNormal="70" workbookViewId="0">
      <selection activeCell="Q123" sqref="Q123"/>
    </sheetView>
  </sheetViews>
  <sheetFormatPr defaultColWidth="7.44140625" defaultRowHeight="21.75" customHeight="1"/>
  <cols>
    <col min="1" max="1" width="6.33203125" style="3" customWidth="1"/>
    <col min="2" max="2" width="22.109375" style="4" customWidth="1"/>
    <col min="3" max="3" width="71.6640625" style="3" customWidth="1"/>
    <col min="4" max="4" width="19.44140625" style="3" customWidth="1"/>
    <col min="5" max="5" width="22.33203125" style="3" customWidth="1"/>
    <col min="6" max="6" width="29.109375" style="6" customWidth="1"/>
    <col min="7" max="7" width="11.88671875" style="5" customWidth="1"/>
    <col min="8" max="8" width="11" style="5" customWidth="1"/>
    <col min="9" max="9" width="17" style="3" customWidth="1"/>
    <col min="10" max="10" width="15.44140625" style="4" customWidth="1"/>
    <col min="11" max="11" width="7.33203125" style="11" hidden="1" customWidth="1"/>
    <col min="12" max="12" width="14.33203125" style="7" customWidth="1"/>
    <col min="13" max="13" width="14" style="5" customWidth="1"/>
    <col min="14" max="14" width="31.109375" style="3" hidden="1" customWidth="1"/>
    <col min="15" max="16384" width="7.44140625" style="3"/>
  </cols>
  <sheetData>
    <row r="1" spans="2:14" ht="23.25" customHeight="1">
      <c r="B1" s="196"/>
      <c r="C1" s="196"/>
      <c r="D1" s="194" t="s">
        <v>446</v>
      </c>
      <c r="E1" s="194"/>
      <c r="F1" s="194"/>
      <c r="J1" s="3"/>
      <c r="K1" s="3"/>
      <c r="L1" s="3"/>
      <c r="M1" s="3"/>
    </row>
    <row r="2" spans="2:14" ht="32.1" customHeight="1">
      <c r="B2" s="93" t="s">
        <v>36</v>
      </c>
      <c r="C2" s="43" t="s">
        <v>93</v>
      </c>
      <c r="D2" s="42">
        <f ca="1">TODAY()</f>
        <v>45418</v>
      </c>
      <c r="E2" s="42"/>
      <c r="F2" s="46"/>
      <c r="J2" s="3"/>
      <c r="K2" s="3"/>
      <c r="L2" s="3"/>
      <c r="M2" s="3"/>
    </row>
    <row r="3" spans="2:14" ht="24.75" customHeight="1" thickBot="1">
      <c r="B3" s="93" t="s">
        <v>100</v>
      </c>
      <c r="C3" s="43" t="s">
        <v>84</v>
      </c>
      <c r="D3" s="61"/>
      <c r="E3" s="61"/>
      <c r="F3" s="22"/>
      <c r="J3" s="3"/>
      <c r="K3" s="3"/>
      <c r="L3" s="3"/>
      <c r="M3" s="3"/>
    </row>
    <row r="4" spans="2:14" ht="21.75" customHeight="1" thickBot="1">
      <c r="B4" s="32" t="s">
        <v>34</v>
      </c>
      <c r="C4" s="108"/>
      <c r="D4" s="109"/>
      <c r="E4" s="109"/>
      <c r="F4" s="110"/>
      <c r="J4" s="3"/>
      <c r="K4" s="3"/>
      <c r="L4" s="3"/>
      <c r="M4" s="3"/>
    </row>
    <row r="5" spans="2:14" ht="11.25" customHeight="1" thickBot="1">
      <c r="B5" s="33"/>
      <c r="C5" s="16"/>
      <c r="F5" s="7"/>
      <c r="J5" s="3"/>
      <c r="K5" s="3"/>
      <c r="L5" s="3"/>
      <c r="M5" s="3"/>
    </row>
    <row r="6" spans="2:14" ht="22.5" customHeight="1" thickBot="1">
      <c r="B6" s="34" t="s">
        <v>35</v>
      </c>
      <c r="C6" s="111"/>
      <c r="D6" s="46"/>
      <c r="E6" s="122" t="s">
        <v>98</v>
      </c>
      <c r="F6" s="166"/>
      <c r="J6" s="3"/>
      <c r="N6" s="160" t="s">
        <v>230</v>
      </c>
    </row>
    <row r="7" spans="2:14" ht="22.5" customHeight="1" thickBot="1">
      <c r="B7" s="33"/>
      <c r="C7" s="16"/>
      <c r="D7" s="16"/>
      <c r="F7" s="7"/>
      <c r="J7" s="3"/>
      <c r="K7" s="3"/>
      <c r="L7" s="3"/>
      <c r="M7" s="3"/>
      <c r="N7" s="160" t="s">
        <v>231</v>
      </c>
    </row>
    <row r="8" spans="2:14" ht="23.25" customHeight="1" thickBot="1">
      <c r="B8" s="34" t="s">
        <v>49</v>
      </c>
      <c r="C8" s="112"/>
      <c r="D8" s="46"/>
      <c r="E8" s="92" t="s">
        <v>99</v>
      </c>
      <c r="F8" s="167"/>
      <c r="G8" s="35" t="str">
        <f>IF(C8=0,"или","")</f>
        <v>или</v>
      </c>
      <c r="H8" s="197" t="s">
        <v>104</v>
      </c>
      <c r="I8" s="198"/>
      <c r="J8" s="198"/>
      <c r="K8" s="198"/>
      <c r="L8" s="198"/>
      <c r="M8" s="199"/>
    </row>
    <row r="9" spans="2:14" ht="10.199999999999999" customHeight="1" thickBot="1">
      <c r="B9" s="34"/>
      <c r="C9" s="106"/>
      <c r="D9" s="92"/>
      <c r="E9" s="92"/>
      <c r="F9" s="106"/>
      <c r="G9" s="35"/>
      <c r="H9" s="57" t="str">
        <f>IF(C7=0,"Удалите ненужное","")</f>
        <v>Удалите ненужное</v>
      </c>
      <c r="I9" s="107"/>
      <c r="J9" s="107"/>
      <c r="K9" s="105"/>
      <c r="L9" s="107"/>
      <c r="M9" s="107"/>
    </row>
    <row r="10" spans="2:14" ht="24.75" customHeight="1" thickBot="1">
      <c r="B10" s="204" t="s">
        <v>101</v>
      </c>
      <c r="C10" s="204"/>
      <c r="D10" s="201"/>
      <c r="E10" s="202"/>
      <c r="F10" s="203"/>
      <c r="G10" s="35" t="str">
        <f>IF(C6=0,"или","")</f>
        <v>или</v>
      </c>
      <c r="H10" s="197" t="s">
        <v>105</v>
      </c>
      <c r="I10" s="198"/>
      <c r="J10" s="198"/>
      <c r="K10" s="198"/>
      <c r="L10" s="198"/>
      <c r="M10" s="199"/>
    </row>
    <row r="11" spans="2:14" ht="12.75" customHeight="1">
      <c r="C11" s="16"/>
      <c r="F11" s="7"/>
      <c r="G11" s="121"/>
      <c r="H11" s="200"/>
      <c r="I11" s="200"/>
      <c r="J11" s="200"/>
      <c r="K11" s="200"/>
      <c r="L11" s="200"/>
      <c r="M11" s="200"/>
    </row>
    <row r="12" spans="2:14" ht="13.5" customHeight="1">
      <c r="B12" s="17"/>
      <c r="C12" s="16"/>
      <c r="F12" s="7"/>
      <c r="L12" s="8" t="s">
        <v>0</v>
      </c>
      <c r="M12" s="12" t="s">
        <v>26</v>
      </c>
    </row>
    <row r="13" spans="2:14" ht="15" customHeight="1">
      <c r="B13" s="36" t="s">
        <v>60</v>
      </c>
      <c r="C13" s="16"/>
      <c r="F13" s="7"/>
      <c r="J13" s="8" t="s">
        <v>27</v>
      </c>
      <c r="K13" s="9"/>
      <c r="L13" s="13">
        <f>L140+'2. Кондитерские изделия'!K98+'3. Кулинария'!K40+'4. Замороженная продукция'!K64+'5. Напитки'!K22</f>
        <v>0</v>
      </c>
      <c r="M13" s="14" t="e">
        <f>M140+'2. Кондитерские изделия'!L98+'3. Кулинария'!L40+'4. Замороженная продукция'!L64+'5. Напитки'!L22</f>
        <v>#VALUE!</v>
      </c>
    </row>
    <row r="14" spans="2:14" ht="9.9" customHeight="1" thickBot="1">
      <c r="F14" s="7"/>
    </row>
    <row r="15" spans="2:14" ht="36.75" customHeight="1">
      <c r="B15" s="119" t="s">
        <v>1</v>
      </c>
      <c r="C15" s="28" t="s">
        <v>2</v>
      </c>
      <c r="D15" s="114" t="s">
        <v>110</v>
      </c>
      <c r="E15" s="161" t="s">
        <v>238</v>
      </c>
      <c r="F15" s="28" t="s">
        <v>25</v>
      </c>
      <c r="G15" s="27" t="s">
        <v>23</v>
      </c>
      <c r="H15" s="29" t="s">
        <v>33</v>
      </c>
      <c r="I15" s="27" t="s">
        <v>57</v>
      </c>
      <c r="J15" s="27" t="s">
        <v>58</v>
      </c>
      <c r="K15" s="30"/>
      <c r="L15" s="41" t="s">
        <v>24</v>
      </c>
      <c r="M15" s="31" t="s">
        <v>3</v>
      </c>
    </row>
    <row r="16" spans="2:14" ht="18.600000000000001" customHeight="1">
      <c r="B16" s="184" t="s">
        <v>251</v>
      </c>
      <c r="C16" s="117" t="s">
        <v>417</v>
      </c>
      <c r="D16" s="124"/>
      <c r="E16" s="168" t="s">
        <v>242</v>
      </c>
      <c r="F16" s="49">
        <v>3</v>
      </c>
      <c r="G16" s="50">
        <v>40</v>
      </c>
      <c r="H16" s="50"/>
      <c r="I16" s="170" t="s">
        <v>30</v>
      </c>
      <c r="J16" s="47"/>
      <c r="K16" s="52"/>
      <c r="L16" s="104"/>
      <c r="M16" s="53"/>
    </row>
    <row r="17" spans="2:13" ht="16.2" customHeight="1">
      <c r="B17" s="184"/>
      <c r="C17" s="117" t="s">
        <v>307</v>
      </c>
      <c r="D17" s="124"/>
      <c r="E17" s="168"/>
      <c r="F17" s="49">
        <v>5</v>
      </c>
      <c r="G17" s="50">
        <v>50</v>
      </c>
      <c r="H17" s="50">
        <f t="shared" ref="H17:H41" si="0">F17*G17</f>
        <v>250</v>
      </c>
      <c r="I17" s="47" t="s">
        <v>29</v>
      </c>
      <c r="J17" s="47" t="s">
        <v>95</v>
      </c>
      <c r="K17" s="52"/>
      <c r="L17" s="104"/>
      <c r="M17" s="53" t="str">
        <f t="shared" ref="M17:M61" si="1">IF((L17*H17)=0,"",(H17*L17))</f>
        <v/>
      </c>
    </row>
    <row r="18" spans="2:13" ht="17.399999999999999" customHeight="1">
      <c r="B18" s="184"/>
      <c r="C18" s="58" t="s">
        <v>232</v>
      </c>
      <c r="D18" s="47"/>
      <c r="E18" s="168" t="s">
        <v>242</v>
      </c>
      <c r="F18" s="49">
        <v>3</v>
      </c>
      <c r="G18" s="50">
        <v>102</v>
      </c>
      <c r="H18" s="50">
        <f t="shared" si="0"/>
        <v>306</v>
      </c>
      <c r="I18" s="47" t="s">
        <v>115</v>
      </c>
      <c r="J18" s="51"/>
      <c r="K18" s="52">
        <f>L18*F18</f>
        <v>0</v>
      </c>
      <c r="L18" s="104"/>
      <c r="M18" s="53" t="str">
        <f t="shared" si="1"/>
        <v/>
      </c>
    </row>
    <row r="19" spans="2:13" ht="17.399999999999999" customHeight="1">
      <c r="B19" s="184"/>
      <c r="C19" s="58" t="s">
        <v>349</v>
      </c>
      <c r="D19" s="47"/>
      <c r="E19" s="168" t="s">
        <v>242</v>
      </c>
      <c r="F19" s="49">
        <v>3</v>
      </c>
      <c r="G19" s="50">
        <v>153.5</v>
      </c>
      <c r="H19" s="50">
        <f t="shared" si="0"/>
        <v>460.5</v>
      </c>
      <c r="I19" s="170" t="s">
        <v>30</v>
      </c>
      <c r="J19" s="47"/>
      <c r="K19" s="52"/>
      <c r="L19" s="104"/>
      <c r="M19" s="53" t="str">
        <f t="shared" si="1"/>
        <v/>
      </c>
    </row>
    <row r="20" spans="2:13" ht="17.399999999999999" customHeight="1">
      <c r="B20" s="184"/>
      <c r="C20" s="58" t="s">
        <v>350</v>
      </c>
      <c r="D20" s="47"/>
      <c r="E20" s="168" t="s">
        <v>242</v>
      </c>
      <c r="F20" s="49">
        <v>3</v>
      </c>
      <c r="G20" s="50">
        <v>222.5</v>
      </c>
      <c r="H20" s="50">
        <f t="shared" si="0"/>
        <v>667.5</v>
      </c>
      <c r="I20" s="170" t="s">
        <v>30</v>
      </c>
      <c r="J20" s="47"/>
      <c r="K20" s="52"/>
      <c r="L20" s="104"/>
      <c r="M20" s="53" t="str">
        <f t="shared" si="1"/>
        <v/>
      </c>
    </row>
    <row r="21" spans="2:13" ht="15" customHeight="1">
      <c r="B21" s="184"/>
      <c r="C21" s="58" t="s">
        <v>233</v>
      </c>
      <c r="D21" s="124"/>
      <c r="E21" s="168"/>
      <c r="F21" s="49">
        <v>3</v>
      </c>
      <c r="G21" s="50">
        <v>86.7</v>
      </c>
      <c r="H21" s="50">
        <f t="shared" si="0"/>
        <v>260.10000000000002</v>
      </c>
      <c r="I21" s="47" t="s">
        <v>29</v>
      </c>
      <c r="J21" s="47"/>
      <c r="K21" s="52"/>
      <c r="L21" s="104"/>
      <c r="M21" s="53" t="str">
        <f t="shared" si="1"/>
        <v/>
      </c>
    </row>
    <row r="22" spans="2:13" ht="15" customHeight="1">
      <c r="B22" s="184"/>
      <c r="C22" s="58" t="s">
        <v>308</v>
      </c>
      <c r="D22" s="47"/>
      <c r="E22" s="168"/>
      <c r="F22" s="49">
        <v>3</v>
      </c>
      <c r="G22" s="50">
        <v>129</v>
      </c>
      <c r="H22" s="50">
        <f t="shared" si="0"/>
        <v>387</v>
      </c>
      <c r="I22" s="47" t="s">
        <v>29</v>
      </c>
      <c r="J22" s="47" t="s">
        <v>95</v>
      </c>
      <c r="K22" s="52">
        <f>L22*F22</f>
        <v>0</v>
      </c>
      <c r="L22" s="104"/>
      <c r="M22" s="53" t="str">
        <f t="shared" si="1"/>
        <v/>
      </c>
    </row>
    <row r="23" spans="2:13" ht="15" customHeight="1">
      <c r="B23" s="184"/>
      <c r="C23" s="58" t="s">
        <v>309</v>
      </c>
      <c r="D23" s="47"/>
      <c r="E23" s="168"/>
      <c r="F23" s="49">
        <v>3</v>
      </c>
      <c r="G23" s="50">
        <v>52</v>
      </c>
      <c r="H23" s="50">
        <f t="shared" si="0"/>
        <v>156</v>
      </c>
      <c r="I23" s="47" t="s">
        <v>29</v>
      </c>
      <c r="J23" s="47" t="s">
        <v>95</v>
      </c>
      <c r="K23" s="52"/>
      <c r="L23" s="104"/>
      <c r="M23" s="53" t="str">
        <f t="shared" si="1"/>
        <v/>
      </c>
    </row>
    <row r="24" spans="2:13" ht="15" customHeight="1">
      <c r="B24" s="184"/>
      <c r="C24" s="58" t="s">
        <v>310</v>
      </c>
      <c r="D24" s="124"/>
      <c r="E24" s="168"/>
      <c r="F24" s="49">
        <v>3</v>
      </c>
      <c r="G24" s="50">
        <v>60.8</v>
      </c>
      <c r="H24" s="50">
        <f t="shared" si="0"/>
        <v>182.39999999999998</v>
      </c>
      <c r="I24" s="47" t="s">
        <v>30</v>
      </c>
      <c r="J24" s="47" t="s">
        <v>95</v>
      </c>
      <c r="K24" s="52"/>
      <c r="L24" s="104"/>
      <c r="M24" s="53" t="str">
        <f t="shared" si="1"/>
        <v/>
      </c>
    </row>
    <row r="25" spans="2:13" ht="15" customHeight="1">
      <c r="B25" s="184"/>
      <c r="C25" s="118" t="s">
        <v>311</v>
      </c>
      <c r="D25" s="47"/>
      <c r="E25" s="168"/>
      <c r="F25" s="49">
        <v>3</v>
      </c>
      <c r="G25" s="50">
        <v>49</v>
      </c>
      <c r="H25" s="50">
        <f t="shared" si="0"/>
        <v>147</v>
      </c>
      <c r="I25" s="47" t="s">
        <v>30</v>
      </c>
      <c r="J25" s="47" t="s">
        <v>95</v>
      </c>
      <c r="K25" s="52"/>
      <c r="L25" s="104"/>
      <c r="M25" s="53" t="str">
        <f t="shared" si="1"/>
        <v/>
      </c>
    </row>
    <row r="26" spans="2:13" ht="15" customHeight="1">
      <c r="B26" s="184"/>
      <c r="C26" s="118" t="s">
        <v>312</v>
      </c>
      <c r="D26" s="124"/>
      <c r="E26" s="168"/>
      <c r="F26" s="49">
        <v>3</v>
      </c>
      <c r="G26" s="50">
        <v>36.200000000000003</v>
      </c>
      <c r="H26" s="50">
        <f t="shared" si="0"/>
        <v>108.60000000000001</v>
      </c>
      <c r="I26" s="170" t="s">
        <v>29</v>
      </c>
      <c r="J26" s="47" t="s">
        <v>95</v>
      </c>
      <c r="K26" s="52"/>
      <c r="L26" s="104"/>
      <c r="M26" s="53" t="str">
        <f t="shared" si="1"/>
        <v/>
      </c>
    </row>
    <row r="27" spans="2:13" ht="15" customHeight="1">
      <c r="B27" s="184"/>
      <c r="C27" s="58" t="s">
        <v>313</v>
      </c>
      <c r="D27" s="124"/>
      <c r="E27" s="168"/>
      <c r="F27" s="49">
        <v>3</v>
      </c>
      <c r="G27" s="50">
        <v>64</v>
      </c>
      <c r="H27" s="50">
        <f t="shared" si="0"/>
        <v>192</v>
      </c>
      <c r="I27" s="47" t="s">
        <v>29</v>
      </c>
      <c r="J27" s="47" t="s">
        <v>95</v>
      </c>
      <c r="K27" s="52"/>
      <c r="L27" s="104"/>
      <c r="M27" s="53" t="str">
        <f t="shared" si="1"/>
        <v/>
      </c>
    </row>
    <row r="28" spans="2:13" ht="15" customHeight="1">
      <c r="B28" s="184"/>
      <c r="C28" s="118" t="s">
        <v>234</v>
      </c>
      <c r="D28" s="47"/>
      <c r="E28" s="168"/>
      <c r="F28" s="49">
        <v>3</v>
      </c>
      <c r="G28" s="50">
        <v>52</v>
      </c>
      <c r="H28" s="50">
        <f t="shared" si="0"/>
        <v>156</v>
      </c>
      <c r="I28" s="47" t="s">
        <v>29</v>
      </c>
      <c r="J28" s="47" t="s">
        <v>95</v>
      </c>
      <c r="K28" s="52">
        <f>L28*F28</f>
        <v>0</v>
      </c>
      <c r="L28" s="104"/>
      <c r="M28" s="53" t="str">
        <f t="shared" si="1"/>
        <v/>
      </c>
    </row>
    <row r="29" spans="2:13" ht="15" customHeight="1">
      <c r="B29" s="184"/>
      <c r="C29" s="118" t="s">
        <v>418</v>
      </c>
      <c r="D29" s="47"/>
      <c r="E29" s="168"/>
      <c r="F29" s="49">
        <v>3</v>
      </c>
      <c r="G29" s="50">
        <v>40</v>
      </c>
      <c r="H29" s="50">
        <f t="shared" si="0"/>
        <v>120</v>
      </c>
      <c r="I29" s="47" t="s">
        <v>29</v>
      </c>
      <c r="J29" s="47"/>
      <c r="K29" s="52"/>
      <c r="L29" s="104"/>
      <c r="M29" s="53" t="str">
        <f t="shared" si="1"/>
        <v/>
      </c>
    </row>
    <row r="30" spans="2:13" ht="15" customHeight="1">
      <c r="B30" s="184"/>
      <c r="C30" s="58" t="s">
        <v>314</v>
      </c>
      <c r="D30" s="124"/>
      <c r="E30" s="168"/>
      <c r="F30" s="49">
        <v>5</v>
      </c>
      <c r="G30" s="50">
        <v>60</v>
      </c>
      <c r="H30" s="50">
        <f t="shared" si="0"/>
        <v>300</v>
      </c>
      <c r="I30" s="47" t="s">
        <v>29</v>
      </c>
      <c r="J30" s="47" t="s">
        <v>95</v>
      </c>
      <c r="K30" s="52"/>
      <c r="L30" s="104"/>
      <c r="M30" s="53" t="str">
        <f t="shared" si="1"/>
        <v/>
      </c>
    </row>
    <row r="31" spans="2:13" ht="15" customHeight="1">
      <c r="B31" s="184"/>
      <c r="C31" s="58" t="s">
        <v>385</v>
      </c>
      <c r="D31" s="124"/>
      <c r="E31" s="168"/>
      <c r="F31" s="49">
        <v>3</v>
      </c>
      <c r="G31" s="50">
        <v>46.75</v>
      </c>
      <c r="H31" s="50">
        <f t="shared" si="0"/>
        <v>140.25</v>
      </c>
      <c r="I31" s="47" t="s">
        <v>29</v>
      </c>
      <c r="J31" s="47" t="s">
        <v>95</v>
      </c>
      <c r="K31" s="52"/>
      <c r="L31" s="104"/>
      <c r="M31" s="53" t="str">
        <f t="shared" si="1"/>
        <v/>
      </c>
    </row>
    <row r="32" spans="2:13" ht="15" customHeight="1">
      <c r="B32" s="184"/>
      <c r="C32" s="58" t="s">
        <v>380</v>
      </c>
      <c r="D32" s="124"/>
      <c r="E32" s="168"/>
      <c r="F32" s="49">
        <v>3</v>
      </c>
      <c r="G32" s="50">
        <v>76.5</v>
      </c>
      <c r="H32" s="50">
        <f t="shared" si="0"/>
        <v>229.5</v>
      </c>
      <c r="I32" s="47" t="s">
        <v>29</v>
      </c>
      <c r="J32" s="47" t="s">
        <v>95</v>
      </c>
      <c r="K32" s="52"/>
      <c r="L32" s="104"/>
      <c r="M32" s="53" t="str">
        <f t="shared" si="1"/>
        <v/>
      </c>
    </row>
    <row r="33" spans="2:13" ht="15" customHeight="1">
      <c r="B33" s="184"/>
      <c r="C33" s="58" t="s">
        <v>315</v>
      </c>
      <c r="D33" s="47"/>
      <c r="E33" s="168"/>
      <c r="F33" s="49">
        <v>3</v>
      </c>
      <c r="G33" s="50">
        <v>88</v>
      </c>
      <c r="H33" s="50">
        <f t="shared" si="0"/>
        <v>264</v>
      </c>
      <c r="I33" s="47" t="s">
        <v>29</v>
      </c>
      <c r="J33" s="47" t="s">
        <v>95</v>
      </c>
      <c r="K33" s="52">
        <f>L33*F33</f>
        <v>0</v>
      </c>
      <c r="L33" s="104"/>
      <c r="M33" s="53" t="str">
        <f t="shared" si="1"/>
        <v/>
      </c>
    </row>
    <row r="34" spans="2:13" ht="15" customHeight="1">
      <c r="B34" s="184"/>
      <c r="C34" s="58" t="s">
        <v>316</v>
      </c>
      <c r="D34" s="47"/>
      <c r="E34" s="168"/>
      <c r="F34" s="49">
        <v>3</v>
      </c>
      <c r="G34" s="50">
        <v>198</v>
      </c>
      <c r="H34" s="50">
        <f t="shared" si="0"/>
        <v>594</v>
      </c>
      <c r="I34" s="47" t="s">
        <v>29</v>
      </c>
      <c r="J34" s="47" t="s">
        <v>95</v>
      </c>
      <c r="K34" s="52">
        <f>L34*F34</f>
        <v>0</v>
      </c>
      <c r="L34" s="104"/>
      <c r="M34" s="53" t="str">
        <f t="shared" si="1"/>
        <v/>
      </c>
    </row>
    <row r="35" spans="2:13" ht="15" customHeight="1">
      <c r="B35" s="184"/>
      <c r="C35" s="58" t="s">
        <v>384</v>
      </c>
      <c r="D35" s="180"/>
      <c r="E35" s="168"/>
      <c r="F35" s="49">
        <v>3</v>
      </c>
      <c r="G35" s="50">
        <v>49.3</v>
      </c>
      <c r="H35" s="50">
        <f t="shared" si="0"/>
        <v>147.89999999999998</v>
      </c>
      <c r="I35" s="47" t="s">
        <v>30</v>
      </c>
      <c r="J35" s="47" t="s">
        <v>95</v>
      </c>
      <c r="K35" s="52"/>
      <c r="L35" s="104"/>
      <c r="M35" s="53" t="str">
        <f t="shared" si="1"/>
        <v/>
      </c>
    </row>
    <row r="36" spans="2:13" ht="15" customHeight="1">
      <c r="B36" s="184"/>
      <c r="C36" s="58" t="s">
        <v>317</v>
      </c>
      <c r="D36" s="124" t="s">
        <v>206</v>
      </c>
      <c r="E36" s="168"/>
      <c r="F36" s="49">
        <v>3</v>
      </c>
      <c r="G36" s="50">
        <v>61.8</v>
      </c>
      <c r="H36" s="50">
        <f t="shared" si="0"/>
        <v>185.39999999999998</v>
      </c>
      <c r="I36" s="47" t="s">
        <v>30</v>
      </c>
      <c r="J36" s="47" t="s">
        <v>95</v>
      </c>
      <c r="K36" s="52"/>
      <c r="L36" s="104"/>
      <c r="M36" s="53" t="str">
        <f t="shared" si="1"/>
        <v/>
      </c>
    </row>
    <row r="37" spans="2:13" ht="15" customHeight="1">
      <c r="B37" s="184"/>
      <c r="C37" s="58" t="s">
        <v>235</v>
      </c>
      <c r="D37" s="124" t="s">
        <v>206</v>
      </c>
      <c r="E37" s="168"/>
      <c r="F37" s="49">
        <v>3</v>
      </c>
      <c r="G37" s="50">
        <v>170.8</v>
      </c>
      <c r="H37" s="50">
        <f t="shared" si="0"/>
        <v>512.40000000000009</v>
      </c>
      <c r="I37" s="47" t="s">
        <v>30</v>
      </c>
      <c r="J37" s="47" t="s">
        <v>95</v>
      </c>
      <c r="K37" s="52"/>
      <c r="L37" s="104"/>
      <c r="M37" s="53" t="str">
        <f t="shared" si="1"/>
        <v/>
      </c>
    </row>
    <row r="38" spans="2:13" ht="15" customHeight="1">
      <c r="B38" s="184"/>
      <c r="C38" s="58" t="s">
        <v>239</v>
      </c>
      <c r="D38" s="124" t="s">
        <v>206</v>
      </c>
      <c r="E38" s="168"/>
      <c r="F38" s="49">
        <v>3</v>
      </c>
      <c r="G38" s="50">
        <v>170.8</v>
      </c>
      <c r="H38" s="50">
        <f t="shared" si="0"/>
        <v>512.40000000000009</v>
      </c>
      <c r="I38" s="47" t="s">
        <v>30</v>
      </c>
      <c r="J38" s="47" t="s">
        <v>95</v>
      </c>
      <c r="K38" s="52"/>
      <c r="L38" s="104"/>
      <c r="M38" s="53" t="str">
        <f t="shared" si="1"/>
        <v/>
      </c>
    </row>
    <row r="39" spans="2:13" ht="35.25" customHeight="1">
      <c r="B39" s="184"/>
      <c r="C39" s="48" t="s">
        <v>318</v>
      </c>
      <c r="D39" s="115" t="s">
        <v>111</v>
      </c>
      <c r="E39" s="168"/>
      <c r="F39" s="49">
        <v>3</v>
      </c>
      <c r="G39" s="50">
        <v>123.6</v>
      </c>
      <c r="H39" s="50">
        <f t="shared" si="0"/>
        <v>370.79999999999995</v>
      </c>
      <c r="I39" s="170" t="s">
        <v>115</v>
      </c>
      <c r="J39" s="51"/>
      <c r="K39" s="52"/>
      <c r="L39" s="104"/>
      <c r="M39" s="53" t="str">
        <f t="shared" si="1"/>
        <v/>
      </c>
    </row>
    <row r="40" spans="2:13" ht="34.5" customHeight="1">
      <c r="B40" s="184"/>
      <c r="C40" s="48" t="s">
        <v>319</v>
      </c>
      <c r="D40" s="115" t="s">
        <v>111</v>
      </c>
      <c r="E40" s="168"/>
      <c r="F40" s="49">
        <v>3</v>
      </c>
      <c r="G40" s="50">
        <v>123.6</v>
      </c>
      <c r="H40" s="50">
        <f t="shared" si="0"/>
        <v>370.79999999999995</v>
      </c>
      <c r="I40" s="170" t="s">
        <v>280</v>
      </c>
      <c r="J40" s="51"/>
      <c r="K40" s="52"/>
      <c r="L40" s="104"/>
      <c r="M40" s="53" t="str">
        <f t="shared" si="1"/>
        <v/>
      </c>
    </row>
    <row r="41" spans="2:13" ht="17.399999999999999" customHeight="1">
      <c r="B41" s="185"/>
      <c r="C41" s="48" t="s">
        <v>320</v>
      </c>
      <c r="D41" s="115"/>
      <c r="E41" s="168" t="s">
        <v>242</v>
      </c>
      <c r="F41" s="49">
        <v>3</v>
      </c>
      <c r="G41" s="50">
        <v>56</v>
      </c>
      <c r="H41" s="50">
        <f t="shared" si="0"/>
        <v>168</v>
      </c>
      <c r="I41" s="170" t="s">
        <v>30</v>
      </c>
      <c r="J41" s="51"/>
      <c r="K41" s="52"/>
      <c r="L41" s="104"/>
      <c r="M41" s="53" t="str">
        <f t="shared" si="1"/>
        <v/>
      </c>
    </row>
    <row r="42" spans="2:13" ht="14.25" customHeight="1">
      <c r="B42" s="189" t="s">
        <v>378</v>
      </c>
      <c r="C42" s="58" t="s">
        <v>236</v>
      </c>
      <c r="D42" s="48"/>
      <c r="E42" s="168" t="s">
        <v>242</v>
      </c>
      <c r="F42" s="49">
        <v>5</v>
      </c>
      <c r="G42" s="50">
        <v>50.5</v>
      </c>
      <c r="H42" s="50">
        <f t="shared" ref="H42:H71" si="2">F42*G42</f>
        <v>252.5</v>
      </c>
      <c r="I42" s="126" t="s">
        <v>281</v>
      </c>
      <c r="J42" s="47"/>
      <c r="K42" s="52">
        <f>L42*F42</f>
        <v>0</v>
      </c>
      <c r="L42" s="104"/>
      <c r="M42" s="53" t="str">
        <f t="shared" si="1"/>
        <v/>
      </c>
    </row>
    <row r="43" spans="2:13" ht="14.25" customHeight="1">
      <c r="B43" s="190"/>
      <c r="C43" s="58" t="s">
        <v>423</v>
      </c>
      <c r="D43" s="48"/>
      <c r="E43" s="168"/>
      <c r="F43" s="49">
        <v>5</v>
      </c>
      <c r="G43" s="50">
        <v>53.6</v>
      </c>
      <c r="H43" s="50">
        <f t="shared" si="2"/>
        <v>268</v>
      </c>
      <c r="I43" s="126" t="s">
        <v>281</v>
      </c>
      <c r="J43" s="47"/>
      <c r="K43" s="52"/>
      <c r="L43" s="104"/>
      <c r="M43" s="53" t="str">
        <f t="shared" si="1"/>
        <v/>
      </c>
    </row>
    <row r="44" spans="2:13" ht="14.25" customHeight="1">
      <c r="B44" s="190"/>
      <c r="C44" s="58" t="s">
        <v>428</v>
      </c>
      <c r="D44" s="48"/>
      <c r="E44" s="168"/>
      <c r="F44" s="49">
        <v>6</v>
      </c>
      <c r="G44" s="50">
        <v>51</v>
      </c>
      <c r="H44" s="50">
        <f t="shared" si="2"/>
        <v>306</v>
      </c>
      <c r="I44" s="170" t="s">
        <v>30</v>
      </c>
      <c r="J44" s="47"/>
      <c r="K44" s="52"/>
      <c r="L44" s="104"/>
      <c r="M44" s="53"/>
    </row>
    <row r="45" spans="2:13" ht="14.25" customHeight="1">
      <c r="B45" s="190"/>
      <c r="C45" s="58" t="s">
        <v>381</v>
      </c>
      <c r="D45" s="48"/>
      <c r="E45" s="168" t="s">
        <v>242</v>
      </c>
      <c r="F45" s="49">
        <v>5</v>
      </c>
      <c r="G45" s="50">
        <v>64</v>
      </c>
      <c r="H45" s="50">
        <f t="shared" si="2"/>
        <v>320</v>
      </c>
      <c r="I45" s="170" t="s">
        <v>115</v>
      </c>
      <c r="J45" s="47"/>
      <c r="K45" s="52">
        <f>L45*F45</f>
        <v>0</v>
      </c>
      <c r="L45" s="104"/>
      <c r="M45" s="53" t="str">
        <f t="shared" si="1"/>
        <v/>
      </c>
    </row>
    <row r="46" spans="2:13" ht="14.25" customHeight="1">
      <c r="B46" s="190"/>
      <c r="C46" s="58" t="s">
        <v>424</v>
      </c>
      <c r="D46" s="124" t="s">
        <v>206</v>
      </c>
      <c r="E46" s="168" t="s">
        <v>242</v>
      </c>
      <c r="F46" s="49">
        <v>5</v>
      </c>
      <c r="G46" s="50">
        <v>45</v>
      </c>
      <c r="H46" s="50">
        <f t="shared" si="2"/>
        <v>225</v>
      </c>
      <c r="I46" s="126" t="s">
        <v>281</v>
      </c>
      <c r="J46" s="47"/>
      <c r="K46" s="52"/>
      <c r="L46" s="104"/>
      <c r="M46" s="53" t="str">
        <f t="shared" si="1"/>
        <v/>
      </c>
    </row>
    <row r="47" spans="2:13" ht="14.25" customHeight="1">
      <c r="B47" s="195"/>
      <c r="C47" s="58" t="s">
        <v>237</v>
      </c>
      <c r="D47" s="47"/>
      <c r="E47" s="168" t="s">
        <v>242</v>
      </c>
      <c r="F47" s="49">
        <v>5</v>
      </c>
      <c r="G47" s="50">
        <v>39.1</v>
      </c>
      <c r="H47" s="50">
        <f t="shared" si="2"/>
        <v>195.5</v>
      </c>
      <c r="I47" s="47" t="s">
        <v>115</v>
      </c>
      <c r="J47" s="51"/>
      <c r="K47" s="52"/>
      <c r="L47" s="104"/>
      <c r="M47" s="53" t="str">
        <f t="shared" si="1"/>
        <v/>
      </c>
    </row>
    <row r="48" spans="2:13" ht="14.25" customHeight="1">
      <c r="B48" s="189" t="s">
        <v>337</v>
      </c>
      <c r="C48" s="58" t="s">
        <v>338</v>
      </c>
      <c r="D48" s="47"/>
      <c r="E48" s="168"/>
      <c r="F48" s="49">
        <v>40</v>
      </c>
      <c r="G48" s="50">
        <v>14.8</v>
      </c>
      <c r="H48" s="50">
        <f t="shared" si="2"/>
        <v>592</v>
      </c>
      <c r="I48" s="170" t="s">
        <v>29</v>
      </c>
      <c r="J48" s="47" t="s">
        <v>95</v>
      </c>
      <c r="K48" s="52"/>
      <c r="L48" s="104"/>
      <c r="M48" s="53" t="str">
        <f t="shared" si="1"/>
        <v/>
      </c>
    </row>
    <row r="49" spans="2:13" ht="14.25" customHeight="1">
      <c r="B49" s="190"/>
      <c r="C49" s="58" t="s">
        <v>339</v>
      </c>
      <c r="D49" s="47"/>
      <c r="E49" s="168"/>
      <c r="F49" s="49">
        <v>40</v>
      </c>
      <c r="G49" s="50">
        <v>16</v>
      </c>
      <c r="H49" s="50">
        <f t="shared" si="2"/>
        <v>640</v>
      </c>
      <c r="I49" s="170" t="s">
        <v>29</v>
      </c>
      <c r="J49" s="47" t="s">
        <v>95</v>
      </c>
      <c r="K49" s="52"/>
      <c r="L49" s="104"/>
      <c r="M49" s="53" t="str">
        <f t="shared" si="1"/>
        <v/>
      </c>
    </row>
    <row r="50" spans="2:13" ht="14.25" customHeight="1">
      <c r="B50" s="190"/>
      <c r="C50" s="58" t="s">
        <v>340</v>
      </c>
      <c r="D50" s="47"/>
      <c r="E50" s="168"/>
      <c r="F50" s="49">
        <v>40</v>
      </c>
      <c r="G50" s="50">
        <v>14</v>
      </c>
      <c r="H50" s="50">
        <f t="shared" si="2"/>
        <v>560</v>
      </c>
      <c r="I50" s="170" t="s">
        <v>29</v>
      </c>
      <c r="J50" s="47" t="s">
        <v>95</v>
      </c>
      <c r="K50" s="52"/>
      <c r="L50" s="104"/>
      <c r="M50" s="53" t="str">
        <f t="shared" si="1"/>
        <v/>
      </c>
    </row>
    <row r="51" spans="2:13" ht="14.25" customHeight="1">
      <c r="B51" s="190"/>
      <c r="C51" s="58" t="s">
        <v>89</v>
      </c>
      <c r="D51" s="47"/>
      <c r="E51" s="168"/>
      <c r="F51" s="49">
        <v>30</v>
      </c>
      <c r="G51" s="50">
        <v>16.5</v>
      </c>
      <c r="H51" s="50">
        <f t="shared" si="2"/>
        <v>495</v>
      </c>
      <c r="I51" s="47" t="s">
        <v>28</v>
      </c>
      <c r="J51" s="47" t="s">
        <v>95</v>
      </c>
      <c r="K51" s="52">
        <f>L51*F51</f>
        <v>0</v>
      </c>
      <c r="L51" s="104"/>
      <c r="M51" s="53" t="str">
        <f t="shared" si="1"/>
        <v/>
      </c>
    </row>
    <row r="52" spans="2:13" ht="14.25" customHeight="1">
      <c r="B52" s="190"/>
      <c r="C52" s="58" t="s">
        <v>5</v>
      </c>
      <c r="D52" s="47"/>
      <c r="E52" s="168"/>
      <c r="F52" s="49">
        <v>30</v>
      </c>
      <c r="G52" s="50">
        <v>16.5</v>
      </c>
      <c r="H52" s="50">
        <f t="shared" si="2"/>
        <v>495</v>
      </c>
      <c r="I52" s="47" t="s">
        <v>28</v>
      </c>
      <c r="J52" s="47" t="s">
        <v>95</v>
      </c>
      <c r="K52" s="52"/>
      <c r="L52" s="104"/>
      <c r="M52" s="53" t="str">
        <f t="shared" si="1"/>
        <v/>
      </c>
    </row>
    <row r="53" spans="2:13" ht="14.25" customHeight="1">
      <c r="B53" s="190"/>
      <c r="C53" s="58" t="s">
        <v>90</v>
      </c>
      <c r="D53" s="47"/>
      <c r="E53" s="168"/>
      <c r="F53" s="49">
        <v>10</v>
      </c>
      <c r="G53" s="164">
        <v>22.9</v>
      </c>
      <c r="H53" s="50">
        <f t="shared" si="2"/>
        <v>229</v>
      </c>
      <c r="I53" s="47" t="s">
        <v>28</v>
      </c>
      <c r="J53" s="47" t="s">
        <v>95</v>
      </c>
      <c r="K53" s="52">
        <f>L53*F53</f>
        <v>0</v>
      </c>
      <c r="L53" s="104"/>
      <c r="M53" s="53" t="str">
        <f t="shared" si="1"/>
        <v/>
      </c>
    </row>
    <row r="54" spans="2:13" ht="14.25" customHeight="1">
      <c r="B54" s="190"/>
      <c r="C54" s="58" t="s">
        <v>6</v>
      </c>
      <c r="D54" s="47"/>
      <c r="E54" s="168"/>
      <c r="F54" s="49">
        <v>10</v>
      </c>
      <c r="G54" s="164">
        <v>22.9</v>
      </c>
      <c r="H54" s="50">
        <f t="shared" si="2"/>
        <v>229</v>
      </c>
      <c r="I54" s="47" t="s">
        <v>28</v>
      </c>
      <c r="J54" s="47" t="s">
        <v>95</v>
      </c>
      <c r="K54" s="52"/>
      <c r="L54" s="104"/>
      <c r="M54" s="53" t="str">
        <f t="shared" si="1"/>
        <v/>
      </c>
    </row>
    <row r="55" spans="2:13" ht="14.25" customHeight="1">
      <c r="B55" s="190"/>
      <c r="C55" s="58" t="s">
        <v>353</v>
      </c>
      <c r="D55" s="48"/>
      <c r="E55" s="168"/>
      <c r="F55" s="49">
        <v>50</v>
      </c>
      <c r="G55" s="164">
        <v>33.6</v>
      </c>
      <c r="H55" s="50">
        <f t="shared" si="2"/>
        <v>1680</v>
      </c>
      <c r="I55" s="47" t="s">
        <v>28</v>
      </c>
      <c r="J55" s="47" t="s">
        <v>95</v>
      </c>
      <c r="K55" s="52"/>
      <c r="L55" s="104"/>
      <c r="M55" s="53" t="str">
        <f t="shared" si="1"/>
        <v/>
      </c>
    </row>
    <row r="56" spans="2:13" ht="14.25" customHeight="1">
      <c r="B56" s="190"/>
      <c r="C56" s="58" t="s">
        <v>386</v>
      </c>
      <c r="D56" s="180"/>
      <c r="E56" s="168"/>
      <c r="F56" s="49">
        <v>50</v>
      </c>
      <c r="G56" s="164">
        <v>28</v>
      </c>
      <c r="H56" s="50">
        <f t="shared" si="2"/>
        <v>1400</v>
      </c>
      <c r="I56" s="47" t="s">
        <v>28</v>
      </c>
      <c r="J56" s="47" t="s">
        <v>95</v>
      </c>
      <c r="K56" s="52"/>
      <c r="L56" s="104"/>
      <c r="M56" s="53" t="str">
        <f t="shared" si="1"/>
        <v/>
      </c>
    </row>
    <row r="57" spans="2:13" ht="13.2">
      <c r="B57" s="190"/>
      <c r="C57" s="58" t="s">
        <v>252</v>
      </c>
      <c r="D57" s="58"/>
      <c r="E57" s="168"/>
      <c r="F57" s="49">
        <v>10</v>
      </c>
      <c r="G57" s="50">
        <v>30.95</v>
      </c>
      <c r="H57" s="50">
        <f t="shared" si="2"/>
        <v>309.5</v>
      </c>
      <c r="I57" s="47" t="s">
        <v>28</v>
      </c>
      <c r="J57" s="47" t="s">
        <v>95</v>
      </c>
      <c r="K57" s="52"/>
      <c r="L57" s="104"/>
      <c r="M57" s="53" t="str">
        <f t="shared" si="1"/>
        <v/>
      </c>
    </row>
    <row r="58" spans="2:13" ht="13.2">
      <c r="B58" s="190"/>
      <c r="C58" s="58" t="s">
        <v>253</v>
      </c>
      <c r="D58" s="58"/>
      <c r="E58" s="168"/>
      <c r="F58" s="49">
        <v>10</v>
      </c>
      <c r="G58" s="50">
        <v>30.95</v>
      </c>
      <c r="H58" s="50">
        <f t="shared" si="2"/>
        <v>309.5</v>
      </c>
      <c r="I58" s="47" t="s">
        <v>28</v>
      </c>
      <c r="J58" s="47" t="s">
        <v>95</v>
      </c>
      <c r="K58" s="52"/>
      <c r="L58" s="104"/>
      <c r="M58" s="53" t="str">
        <f t="shared" si="1"/>
        <v/>
      </c>
    </row>
    <row r="59" spans="2:13" ht="13.2">
      <c r="B59" s="190"/>
      <c r="C59" s="58" t="s">
        <v>254</v>
      </c>
      <c r="D59" s="58"/>
      <c r="E59" s="168"/>
      <c r="F59" s="49">
        <v>10</v>
      </c>
      <c r="G59" s="50">
        <v>24.5</v>
      </c>
      <c r="H59" s="50">
        <f t="shared" si="2"/>
        <v>245</v>
      </c>
      <c r="I59" s="47" t="s">
        <v>28</v>
      </c>
      <c r="J59" s="47" t="s">
        <v>95</v>
      </c>
      <c r="K59" s="52"/>
      <c r="L59" s="104"/>
      <c r="M59" s="53" t="str">
        <f t="shared" si="1"/>
        <v/>
      </c>
    </row>
    <row r="60" spans="2:13" ht="13.2">
      <c r="B60" s="190"/>
      <c r="C60" s="58" t="s">
        <v>255</v>
      </c>
      <c r="D60" s="58"/>
      <c r="E60" s="168"/>
      <c r="F60" s="49">
        <v>10</v>
      </c>
      <c r="G60" s="50">
        <v>24.5</v>
      </c>
      <c r="H60" s="50">
        <f t="shared" si="2"/>
        <v>245</v>
      </c>
      <c r="I60" s="47" t="s">
        <v>28</v>
      </c>
      <c r="J60" s="47" t="s">
        <v>95</v>
      </c>
      <c r="K60" s="52">
        <f>L60*F60</f>
        <v>0</v>
      </c>
      <c r="L60" s="104"/>
      <c r="M60" s="53" t="str">
        <f t="shared" si="1"/>
        <v/>
      </c>
    </row>
    <row r="61" spans="2:13" ht="13.2">
      <c r="B61" s="190"/>
      <c r="C61" s="58" t="s">
        <v>256</v>
      </c>
      <c r="D61" s="58"/>
      <c r="E61" s="168"/>
      <c r="F61" s="49">
        <v>10</v>
      </c>
      <c r="G61" s="50">
        <v>19.3</v>
      </c>
      <c r="H61" s="50">
        <f t="shared" si="2"/>
        <v>193</v>
      </c>
      <c r="I61" s="47" t="s">
        <v>28</v>
      </c>
      <c r="J61" s="47" t="s">
        <v>95</v>
      </c>
      <c r="K61" s="52"/>
      <c r="L61" s="104"/>
      <c r="M61" s="53" t="str">
        <f t="shared" si="1"/>
        <v/>
      </c>
    </row>
    <row r="62" spans="2:13" ht="13.2">
      <c r="B62" s="190"/>
      <c r="C62" s="58" t="s">
        <v>257</v>
      </c>
      <c r="D62" s="58"/>
      <c r="E62" s="168"/>
      <c r="F62" s="49">
        <v>10</v>
      </c>
      <c r="G62" s="50">
        <v>19.3</v>
      </c>
      <c r="H62" s="50">
        <f t="shared" si="2"/>
        <v>193</v>
      </c>
      <c r="I62" s="47" t="s">
        <v>28</v>
      </c>
      <c r="J62" s="47" t="s">
        <v>95</v>
      </c>
      <c r="K62" s="52"/>
      <c r="L62" s="104"/>
      <c r="M62" s="53" t="str">
        <f t="shared" ref="M62:M95" si="3">IF((L62*H62)=0,"",(H62*L62))</f>
        <v/>
      </c>
    </row>
    <row r="63" spans="2:13" ht="13.2">
      <c r="B63" s="190"/>
      <c r="C63" s="58" t="s">
        <v>258</v>
      </c>
      <c r="D63" s="58"/>
      <c r="E63" s="168"/>
      <c r="F63" s="49">
        <v>10</v>
      </c>
      <c r="G63" s="50">
        <v>22.8</v>
      </c>
      <c r="H63" s="50">
        <f t="shared" si="2"/>
        <v>228</v>
      </c>
      <c r="I63" s="47" t="s">
        <v>28</v>
      </c>
      <c r="J63" s="47" t="s">
        <v>95</v>
      </c>
      <c r="K63" s="52"/>
      <c r="L63" s="104"/>
      <c r="M63" s="53" t="str">
        <f t="shared" si="3"/>
        <v/>
      </c>
    </row>
    <row r="64" spans="2:13" ht="13.2">
      <c r="B64" s="190"/>
      <c r="C64" s="58" t="s">
        <v>259</v>
      </c>
      <c r="D64" s="58"/>
      <c r="E64" s="168"/>
      <c r="F64" s="49">
        <v>10</v>
      </c>
      <c r="G64" s="50">
        <v>21</v>
      </c>
      <c r="H64" s="50">
        <f t="shared" si="2"/>
        <v>210</v>
      </c>
      <c r="I64" s="47" t="s">
        <v>28</v>
      </c>
      <c r="J64" s="47" t="s">
        <v>95</v>
      </c>
      <c r="K64" s="52"/>
      <c r="L64" s="104"/>
      <c r="M64" s="53" t="str">
        <f t="shared" si="3"/>
        <v/>
      </c>
    </row>
    <row r="65" spans="2:13" ht="13.2">
      <c r="B65" s="190"/>
      <c r="C65" s="58" t="s">
        <v>260</v>
      </c>
      <c r="D65" s="58"/>
      <c r="E65" s="168"/>
      <c r="F65" s="49">
        <v>10</v>
      </c>
      <c r="G65" s="50">
        <v>21</v>
      </c>
      <c r="H65" s="50">
        <f t="shared" si="2"/>
        <v>210</v>
      </c>
      <c r="I65" s="47" t="s">
        <v>28</v>
      </c>
      <c r="J65" s="47" t="s">
        <v>95</v>
      </c>
      <c r="K65" s="52"/>
      <c r="L65" s="104"/>
      <c r="M65" s="53" t="str">
        <f t="shared" si="3"/>
        <v/>
      </c>
    </row>
    <row r="66" spans="2:13" ht="14.25" customHeight="1">
      <c r="B66" s="190"/>
      <c r="C66" s="58" t="s">
        <v>91</v>
      </c>
      <c r="D66" s="47"/>
      <c r="E66" s="168"/>
      <c r="F66" s="49">
        <v>10</v>
      </c>
      <c r="G66" s="50">
        <v>26.4</v>
      </c>
      <c r="H66" s="50">
        <f t="shared" si="2"/>
        <v>264</v>
      </c>
      <c r="I66" s="47" t="s">
        <v>28</v>
      </c>
      <c r="J66" s="47" t="s">
        <v>95</v>
      </c>
      <c r="K66" s="52">
        <f>L66*F66</f>
        <v>0</v>
      </c>
      <c r="L66" s="104"/>
      <c r="M66" s="53" t="str">
        <f t="shared" si="3"/>
        <v/>
      </c>
    </row>
    <row r="67" spans="2:13" ht="14.25" customHeight="1">
      <c r="B67" s="190"/>
      <c r="C67" s="58" t="s">
        <v>7</v>
      </c>
      <c r="D67" s="47"/>
      <c r="E67" s="168"/>
      <c r="F67" s="49">
        <v>10</v>
      </c>
      <c r="G67" s="50">
        <v>26.4</v>
      </c>
      <c r="H67" s="50">
        <f t="shared" si="2"/>
        <v>264</v>
      </c>
      <c r="I67" s="47" t="s">
        <v>28</v>
      </c>
      <c r="J67" s="47" t="s">
        <v>95</v>
      </c>
      <c r="K67" s="52"/>
      <c r="L67" s="104"/>
      <c r="M67" s="53" t="str">
        <f t="shared" si="3"/>
        <v/>
      </c>
    </row>
    <row r="68" spans="2:13" ht="14.25" customHeight="1">
      <c r="B68" s="190"/>
      <c r="C68" s="58" t="s">
        <v>92</v>
      </c>
      <c r="D68" s="47"/>
      <c r="E68" s="168"/>
      <c r="F68" s="49">
        <v>10</v>
      </c>
      <c r="G68" s="50">
        <v>28.9</v>
      </c>
      <c r="H68" s="50">
        <f t="shared" si="2"/>
        <v>289</v>
      </c>
      <c r="I68" s="47" t="s">
        <v>28</v>
      </c>
      <c r="J68" s="47" t="s">
        <v>95</v>
      </c>
      <c r="K68" s="52">
        <f>L68*F68</f>
        <v>0</v>
      </c>
      <c r="L68" s="104"/>
      <c r="M68" s="53" t="str">
        <f t="shared" si="3"/>
        <v/>
      </c>
    </row>
    <row r="69" spans="2:13" ht="14.25" customHeight="1">
      <c r="B69" s="190"/>
      <c r="C69" s="58" t="s">
        <v>8</v>
      </c>
      <c r="D69" s="47"/>
      <c r="E69" s="168"/>
      <c r="F69" s="49">
        <v>10</v>
      </c>
      <c r="G69" s="50">
        <v>28.9</v>
      </c>
      <c r="H69" s="50">
        <f t="shared" si="2"/>
        <v>289</v>
      </c>
      <c r="I69" s="47" t="s">
        <v>28</v>
      </c>
      <c r="J69" s="47" t="s">
        <v>95</v>
      </c>
      <c r="K69" s="52"/>
      <c r="L69" s="104"/>
      <c r="M69" s="53" t="str">
        <f t="shared" si="3"/>
        <v/>
      </c>
    </row>
    <row r="70" spans="2:13" ht="14.25" customHeight="1">
      <c r="B70" s="190"/>
      <c r="C70" s="48" t="s">
        <v>221</v>
      </c>
      <c r="D70" s="47"/>
      <c r="E70" s="168"/>
      <c r="F70" s="49">
        <v>10</v>
      </c>
      <c r="G70" s="164">
        <v>36.1</v>
      </c>
      <c r="H70" s="50">
        <f t="shared" si="2"/>
        <v>361</v>
      </c>
      <c r="I70" s="170" t="s">
        <v>28</v>
      </c>
      <c r="J70" s="47" t="s">
        <v>95</v>
      </c>
      <c r="K70" s="52"/>
      <c r="L70" s="104"/>
      <c r="M70" s="53" t="str">
        <f t="shared" si="3"/>
        <v/>
      </c>
    </row>
    <row r="71" spans="2:13" ht="14.25" customHeight="1">
      <c r="B71" s="190"/>
      <c r="C71" s="48" t="s">
        <v>351</v>
      </c>
      <c r="D71" s="144"/>
      <c r="E71" s="168"/>
      <c r="F71" s="49">
        <v>20</v>
      </c>
      <c r="G71" s="164">
        <v>26</v>
      </c>
      <c r="H71" s="50">
        <f t="shared" si="2"/>
        <v>520</v>
      </c>
      <c r="I71" s="170"/>
      <c r="J71" s="47" t="s">
        <v>327</v>
      </c>
      <c r="K71" s="52"/>
      <c r="L71" s="104"/>
      <c r="M71" s="53" t="str">
        <f t="shared" si="3"/>
        <v/>
      </c>
    </row>
    <row r="72" spans="2:13" ht="14.25" customHeight="1">
      <c r="B72" s="189" t="s">
        <v>250</v>
      </c>
      <c r="C72" s="58" t="s">
        <v>383</v>
      </c>
      <c r="D72" s="47"/>
      <c r="E72" s="168"/>
      <c r="F72" s="49">
        <v>5</v>
      </c>
      <c r="G72" s="50">
        <v>55.2</v>
      </c>
      <c r="H72" s="50">
        <f t="shared" ref="H72:H84" si="4">F72*G72</f>
        <v>276</v>
      </c>
      <c r="I72" s="47" t="s">
        <v>30</v>
      </c>
      <c r="J72" s="47"/>
      <c r="K72" s="52"/>
      <c r="L72" s="104"/>
      <c r="M72" s="53" t="str">
        <f t="shared" si="3"/>
        <v/>
      </c>
    </row>
    <row r="73" spans="2:13" ht="14.25" customHeight="1">
      <c r="B73" s="190"/>
      <c r="C73" s="48" t="s">
        <v>156</v>
      </c>
      <c r="D73" s="47"/>
      <c r="E73" s="168" t="s">
        <v>242</v>
      </c>
      <c r="F73" s="49">
        <v>5</v>
      </c>
      <c r="G73" s="50">
        <v>48</v>
      </c>
      <c r="H73" s="50">
        <f t="shared" si="4"/>
        <v>240</v>
      </c>
      <c r="I73" s="47" t="s">
        <v>30</v>
      </c>
      <c r="J73" s="47"/>
      <c r="K73" s="52">
        <f t="shared" ref="K73:K82" si="5">L73*F73</f>
        <v>0</v>
      </c>
      <c r="L73" s="104"/>
      <c r="M73" s="53" t="str">
        <f t="shared" si="3"/>
        <v/>
      </c>
    </row>
    <row r="74" spans="2:13" ht="14.25" customHeight="1">
      <c r="B74" s="190"/>
      <c r="C74" s="48" t="s">
        <v>157</v>
      </c>
      <c r="D74" s="124"/>
      <c r="E74" s="168" t="s">
        <v>242</v>
      </c>
      <c r="F74" s="49">
        <v>5</v>
      </c>
      <c r="G74" s="50">
        <v>48</v>
      </c>
      <c r="H74" s="50">
        <f t="shared" si="4"/>
        <v>240</v>
      </c>
      <c r="I74" s="47" t="s">
        <v>30</v>
      </c>
      <c r="J74" s="47"/>
      <c r="K74" s="52">
        <f t="shared" si="5"/>
        <v>0</v>
      </c>
      <c r="L74" s="104"/>
      <c r="M74" s="53" t="str">
        <f t="shared" si="3"/>
        <v/>
      </c>
    </row>
    <row r="75" spans="2:13" ht="14.25" customHeight="1">
      <c r="B75" s="190"/>
      <c r="C75" s="48" t="s">
        <v>158</v>
      </c>
      <c r="D75" s="124"/>
      <c r="E75" s="168" t="s">
        <v>242</v>
      </c>
      <c r="F75" s="49">
        <v>5</v>
      </c>
      <c r="G75" s="50">
        <v>48</v>
      </c>
      <c r="H75" s="50">
        <f t="shared" si="4"/>
        <v>240</v>
      </c>
      <c r="I75" s="47" t="s">
        <v>30</v>
      </c>
      <c r="J75" s="47"/>
      <c r="K75" s="52">
        <f t="shared" si="5"/>
        <v>0</v>
      </c>
      <c r="L75" s="104"/>
      <c r="M75" s="53" t="str">
        <f t="shared" si="3"/>
        <v/>
      </c>
    </row>
    <row r="76" spans="2:13" ht="14.25" customHeight="1">
      <c r="B76" s="189" t="s">
        <v>249</v>
      </c>
      <c r="C76" s="58" t="s">
        <v>85</v>
      </c>
      <c r="D76" s="124"/>
      <c r="E76" s="168"/>
      <c r="F76" s="49">
        <v>5</v>
      </c>
      <c r="G76" s="50">
        <v>45.3</v>
      </c>
      <c r="H76" s="50">
        <f t="shared" si="4"/>
        <v>226.5</v>
      </c>
      <c r="I76" s="47" t="s">
        <v>30</v>
      </c>
      <c r="J76" s="47" t="s">
        <v>95</v>
      </c>
      <c r="K76" s="52">
        <f t="shared" si="5"/>
        <v>0</v>
      </c>
      <c r="L76" s="104"/>
      <c r="M76" s="53" t="str">
        <f t="shared" si="3"/>
        <v/>
      </c>
    </row>
    <row r="77" spans="2:13" ht="14.25" customHeight="1">
      <c r="B77" s="195"/>
      <c r="C77" s="58" t="s">
        <v>86</v>
      </c>
      <c r="D77" s="47"/>
      <c r="E77" s="168"/>
      <c r="F77" s="49">
        <v>5</v>
      </c>
      <c r="G77" s="50">
        <v>56.7</v>
      </c>
      <c r="H77" s="50">
        <f t="shared" si="4"/>
        <v>283.5</v>
      </c>
      <c r="I77" s="47" t="s">
        <v>30</v>
      </c>
      <c r="J77" s="47" t="s">
        <v>95</v>
      </c>
      <c r="K77" s="52">
        <f t="shared" si="5"/>
        <v>0</v>
      </c>
      <c r="L77" s="104"/>
      <c r="M77" s="53" t="str">
        <f t="shared" si="3"/>
        <v/>
      </c>
    </row>
    <row r="78" spans="2:13" ht="14.25" customHeight="1">
      <c r="B78" s="162" t="s">
        <v>112</v>
      </c>
      <c r="C78" s="58" t="s">
        <v>240</v>
      </c>
      <c r="D78" s="47"/>
      <c r="E78" s="168"/>
      <c r="F78" s="49">
        <v>5</v>
      </c>
      <c r="G78" s="50">
        <v>129.80000000000001</v>
      </c>
      <c r="H78" s="50">
        <f t="shared" si="4"/>
        <v>649</v>
      </c>
      <c r="I78" s="170" t="s">
        <v>282</v>
      </c>
      <c r="J78" s="47" t="s">
        <v>95</v>
      </c>
      <c r="K78" s="52">
        <f t="shared" si="5"/>
        <v>0</v>
      </c>
      <c r="L78" s="104"/>
      <c r="M78" s="53" t="str">
        <f t="shared" si="3"/>
        <v/>
      </c>
    </row>
    <row r="79" spans="2:13" ht="22.2" customHeight="1">
      <c r="B79" s="189" t="s">
        <v>248</v>
      </c>
      <c r="C79" s="58" t="s">
        <v>289</v>
      </c>
      <c r="D79" s="175" t="s">
        <v>206</v>
      </c>
      <c r="E79" s="168"/>
      <c r="F79" s="49">
        <v>10</v>
      </c>
      <c r="G79" s="50">
        <v>24</v>
      </c>
      <c r="H79" s="50">
        <f t="shared" si="4"/>
        <v>240</v>
      </c>
      <c r="I79" s="170" t="s">
        <v>71</v>
      </c>
      <c r="J79" s="47" t="s">
        <v>95</v>
      </c>
      <c r="K79" s="52">
        <f t="shared" si="5"/>
        <v>0</v>
      </c>
      <c r="L79" s="104"/>
      <c r="M79" s="53" t="str">
        <f t="shared" si="3"/>
        <v/>
      </c>
    </row>
    <row r="80" spans="2:13" ht="14.25" customHeight="1">
      <c r="B80" s="190"/>
      <c r="C80" s="58" t="s">
        <v>290</v>
      </c>
      <c r="D80" s="175" t="s">
        <v>206</v>
      </c>
      <c r="E80" s="168"/>
      <c r="F80" s="49">
        <v>10</v>
      </c>
      <c r="G80" s="50">
        <v>27</v>
      </c>
      <c r="H80" s="50">
        <f t="shared" si="4"/>
        <v>270</v>
      </c>
      <c r="I80" s="170" t="s">
        <v>71</v>
      </c>
      <c r="J80" s="47" t="s">
        <v>95</v>
      </c>
      <c r="K80" s="52">
        <f t="shared" si="5"/>
        <v>0</v>
      </c>
      <c r="L80" s="104"/>
      <c r="M80" s="53" t="str">
        <f t="shared" si="3"/>
        <v/>
      </c>
    </row>
    <row r="81" spans="2:13" ht="14.25" customHeight="1">
      <c r="B81" s="190"/>
      <c r="C81" s="58" t="s">
        <v>291</v>
      </c>
      <c r="D81" s="175" t="s">
        <v>206</v>
      </c>
      <c r="E81" s="168"/>
      <c r="F81" s="49">
        <v>10</v>
      </c>
      <c r="G81" s="50">
        <v>27</v>
      </c>
      <c r="H81" s="50">
        <f t="shared" si="4"/>
        <v>270</v>
      </c>
      <c r="I81" s="170" t="s">
        <v>71</v>
      </c>
      <c r="J81" s="47" t="s">
        <v>95</v>
      </c>
      <c r="K81" s="52">
        <f t="shared" si="5"/>
        <v>0</v>
      </c>
      <c r="L81" s="104"/>
      <c r="M81" s="53" t="str">
        <f t="shared" si="3"/>
        <v/>
      </c>
    </row>
    <row r="82" spans="2:13" ht="14.25" customHeight="1">
      <c r="B82" s="190"/>
      <c r="C82" s="58" t="s">
        <v>292</v>
      </c>
      <c r="D82" s="175" t="s">
        <v>206</v>
      </c>
      <c r="E82" s="168"/>
      <c r="F82" s="49">
        <v>10</v>
      </c>
      <c r="G82" s="50">
        <v>27</v>
      </c>
      <c r="H82" s="50">
        <f t="shared" si="4"/>
        <v>270</v>
      </c>
      <c r="I82" s="170" t="s">
        <v>71</v>
      </c>
      <c r="J82" s="47" t="s">
        <v>95</v>
      </c>
      <c r="K82" s="52">
        <f t="shared" si="5"/>
        <v>0</v>
      </c>
      <c r="L82" s="104"/>
      <c r="M82" s="53" t="str">
        <f t="shared" si="3"/>
        <v/>
      </c>
    </row>
    <row r="83" spans="2:13" ht="14.25" customHeight="1">
      <c r="B83" s="190"/>
      <c r="C83" s="58" t="s">
        <v>261</v>
      </c>
      <c r="D83" s="47"/>
      <c r="E83" s="168"/>
      <c r="F83" s="49">
        <v>5</v>
      </c>
      <c r="G83" s="50">
        <v>70</v>
      </c>
      <c r="H83" s="50">
        <f t="shared" si="4"/>
        <v>350</v>
      </c>
      <c r="I83" s="170" t="s">
        <v>71</v>
      </c>
      <c r="J83" s="47" t="s">
        <v>95</v>
      </c>
      <c r="K83" s="52"/>
      <c r="L83" s="104"/>
      <c r="M83" s="53" t="str">
        <f t="shared" si="3"/>
        <v/>
      </c>
    </row>
    <row r="84" spans="2:13" ht="14.25" customHeight="1">
      <c r="B84" s="190"/>
      <c r="C84" s="117" t="s">
        <v>159</v>
      </c>
      <c r="D84" s="47"/>
      <c r="E84" s="168"/>
      <c r="F84" s="49">
        <v>10</v>
      </c>
      <c r="G84" s="50">
        <v>27.5</v>
      </c>
      <c r="H84" s="50">
        <f t="shared" si="4"/>
        <v>275</v>
      </c>
      <c r="I84" s="170" t="s">
        <v>71</v>
      </c>
      <c r="J84" s="47" t="s">
        <v>95</v>
      </c>
      <c r="K84" s="52">
        <f t="shared" ref="K84:K89" si="6">L84*F84</f>
        <v>0</v>
      </c>
      <c r="L84" s="104"/>
      <c r="M84" s="53" t="str">
        <f t="shared" si="3"/>
        <v/>
      </c>
    </row>
    <row r="85" spans="2:13" ht="14.25" customHeight="1">
      <c r="B85" s="190"/>
      <c r="C85" s="58" t="s">
        <v>130</v>
      </c>
      <c r="D85" s="47"/>
      <c r="E85" s="168" t="s">
        <v>242</v>
      </c>
      <c r="F85" s="49">
        <v>5</v>
      </c>
      <c r="G85" s="50">
        <v>160</v>
      </c>
      <c r="H85" s="50">
        <f t="shared" ref="H85:H100" si="7">F85*G85</f>
        <v>800</v>
      </c>
      <c r="I85" s="170" t="s">
        <v>71</v>
      </c>
      <c r="J85" s="51"/>
      <c r="K85" s="52">
        <f t="shared" si="6"/>
        <v>0</v>
      </c>
      <c r="L85" s="104"/>
      <c r="M85" s="53" t="str">
        <f t="shared" si="3"/>
        <v/>
      </c>
    </row>
    <row r="86" spans="2:13" ht="14.25" customHeight="1">
      <c r="B86" s="190"/>
      <c r="C86" s="58" t="s">
        <v>301</v>
      </c>
      <c r="D86" s="47"/>
      <c r="E86" s="168"/>
      <c r="F86" s="49">
        <v>5</v>
      </c>
      <c r="G86" s="50">
        <v>140</v>
      </c>
      <c r="H86" s="50">
        <f t="shared" si="7"/>
        <v>700</v>
      </c>
      <c r="I86" s="170" t="s">
        <v>71</v>
      </c>
      <c r="J86" s="47" t="s">
        <v>95</v>
      </c>
      <c r="K86" s="52">
        <f t="shared" si="6"/>
        <v>0</v>
      </c>
      <c r="L86" s="104"/>
      <c r="M86" s="53" t="str">
        <f t="shared" si="3"/>
        <v/>
      </c>
    </row>
    <row r="87" spans="2:13" ht="14.25" hidden="1" customHeight="1">
      <c r="B87" s="190"/>
      <c r="C87" s="58" t="s">
        <v>448</v>
      </c>
      <c r="D87" s="144" t="s">
        <v>267</v>
      </c>
      <c r="E87" s="168"/>
      <c r="F87" s="49">
        <v>5</v>
      </c>
      <c r="G87" s="50">
        <v>110</v>
      </c>
      <c r="H87" s="50">
        <f t="shared" si="7"/>
        <v>550</v>
      </c>
      <c r="I87" s="170" t="s">
        <v>71</v>
      </c>
      <c r="J87" s="47"/>
      <c r="K87" s="52">
        <f t="shared" si="6"/>
        <v>0</v>
      </c>
      <c r="L87" s="104"/>
      <c r="M87" s="53"/>
    </row>
    <row r="88" spans="2:13" ht="14.25" customHeight="1">
      <c r="B88" s="190"/>
      <c r="C88" s="58" t="s">
        <v>160</v>
      </c>
      <c r="D88" s="124"/>
      <c r="E88" s="168" t="s">
        <v>242</v>
      </c>
      <c r="F88" s="49">
        <v>5</v>
      </c>
      <c r="G88" s="50">
        <v>100</v>
      </c>
      <c r="H88" s="50">
        <f t="shared" si="7"/>
        <v>500</v>
      </c>
      <c r="I88" s="170" t="s">
        <v>71</v>
      </c>
      <c r="J88" s="47"/>
      <c r="K88" s="52">
        <f t="shared" si="6"/>
        <v>0</v>
      </c>
      <c r="L88" s="104"/>
      <c r="M88" s="53" t="str">
        <f t="shared" si="3"/>
        <v/>
      </c>
    </row>
    <row r="89" spans="2:13" ht="14.25" customHeight="1">
      <c r="B89" s="190"/>
      <c r="C89" s="58" t="s">
        <v>262</v>
      </c>
      <c r="D89" s="124"/>
      <c r="E89" s="168" t="s">
        <v>242</v>
      </c>
      <c r="F89" s="49">
        <v>5</v>
      </c>
      <c r="G89" s="50">
        <v>100</v>
      </c>
      <c r="H89" s="50">
        <f t="shared" si="7"/>
        <v>500</v>
      </c>
      <c r="I89" s="170" t="s">
        <v>71</v>
      </c>
      <c r="J89" s="47"/>
      <c r="K89" s="52">
        <f t="shared" si="6"/>
        <v>0</v>
      </c>
      <c r="L89" s="104"/>
      <c r="M89" s="53" t="str">
        <f t="shared" si="3"/>
        <v/>
      </c>
    </row>
    <row r="90" spans="2:13" ht="14.25" customHeight="1">
      <c r="B90" s="190"/>
      <c r="C90" s="58" t="s">
        <v>106</v>
      </c>
      <c r="D90" s="124"/>
      <c r="E90" s="168"/>
      <c r="F90" s="49">
        <v>6</v>
      </c>
      <c r="G90" s="50">
        <v>74.5</v>
      </c>
      <c r="H90" s="50">
        <f t="shared" si="7"/>
        <v>447</v>
      </c>
      <c r="I90" s="170" t="s">
        <v>71</v>
      </c>
      <c r="J90" s="47" t="s">
        <v>95</v>
      </c>
      <c r="K90" s="52"/>
      <c r="L90" s="104"/>
      <c r="M90" s="53" t="str">
        <f t="shared" si="3"/>
        <v/>
      </c>
    </row>
    <row r="91" spans="2:13" ht="14.25" customHeight="1">
      <c r="B91" s="190"/>
      <c r="C91" s="58" t="s">
        <v>162</v>
      </c>
      <c r="D91" s="47"/>
      <c r="E91" s="168"/>
      <c r="F91" s="49">
        <v>6</v>
      </c>
      <c r="G91" s="50">
        <v>74.5</v>
      </c>
      <c r="H91" s="50">
        <f t="shared" si="7"/>
        <v>447</v>
      </c>
      <c r="I91" s="170" t="s">
        <v>71</v>
      </c>
      <c r="J91" s="47" t="s">
        <v>95</v>
      </c>
      <c r="K91" s="52"/>
      <c r="L91" s="104"/>
      <c r="M91" s="53" t="str">
        <f t="shared" si="3"/>
        <v/>
      </c>
    </row>
    <row r="92" spans="2:13" ht="14.25" customHeight="1">
      <c r="B92" s="190"/>
      <c r="C92" s="58" t="s">
        <v>170</v>
      </c>
      <c r="D92" s="124"/>
      <c r="E92" s="168"/>
      <c r="F92" s="49">
        <v>5</v>
      </c>
      <c r="G92" s="50">
        <v>104</v>
      </c>
      <c r="H92" s="50">
        <f t="shared" si="7"/>
        <v>520</v>
      </c>
      <c r="I92" s="170" t="s">
        <v>71</v>
      </c>
      <c r="J92" s="47" t="s">
        <v>95</v>
      </c>
      <c r="K92" s="52"/>
      <c r="L92" s="104"/>
      <c r="M92" s="53" t="str">
        <f t="shared" si="3"/>
        <v/>
      </c>
    </row>
    <row r="93" spans="2:13" ht="14.25" customHeight="1">
      <c r="B93" s="190"/>
      <c r="C93" s="58" t="s">
        <v>171</v>
      </c>
      <c r="D93" s="124"/>
      <c r="E93" s="168" t="s">
        <v>242</v>
      </c>
      <c r="F93" s="49">
        <v>5</v>
      </c>
      <c r="G93" s="50">
        <v>78.3</v>
      </c>
      <c r="H93" s="50">
        <f t="shared" si="7"/>
        <v>391.5</v>
      </c>
      <c r="I93" s="170" t="s">
        <v>71</v>
      </c>
      <c r="J93" s="47"/>
      <c r="K93" s="52"/>
      <c r="L93" s="104"/>
      <c r="M93" s="53" t="str">
        <f t="shared" si="3"/>
        <v/>
      </c>
    </row>
    <row r="94" spans="2:13" ht="14.25" customHeight="1">
      <c r="B94" s="190"/>
      <c r="C94" s="58" t="s">
        <v>348</v>
      </c>
      <c r="D94" s="124"/>
      <c r="E94" s="168"/>
      <c r="F94" s="49">
        <v>5</v>
      </c>
      <c r="G94" s="50">
        <v>84.2</v>
      </c>
      <c r="H94" s="50">
        <f t="shared" si="7"/>
        <v>421</v>
      </c>
      <c r="I94" s="170" t="s">
        <v>71</v>
      </c>
      <c r="J94" s="47" t="s">
        <v>95</v>
      </c>
      <c r="K94" s="52"/>
      <c r="L94" s="104"/>
      <c r="M94" s="53" t="str">
        <f t="shared" si="3"/>
        <v/>
      </c>
    </row>
    <row r="95" spans="2:13" ht="14.25" customHeight="1">
      <c r="B95" s="190"/>
      <c r="C95" s="58" t="s">
        <v>205</v>
      </c>
      <c r="D95" s="124"/>
      <c r="E95" s="168" t="s">
        <v>242</v>
      </c>
      <c r="F95" s="49">
        <v>5</v>
      </c>
      <c r="G95" s="50">
        <v>97.9</v>
      </c>
      <c r="H95" s="50">
        <f t="shared" si="7"/>
        <v>489.5</v>
      </c>
      <c r="I95" s="170" t="s">
        <v>71</v>
      </c>
      <c r="J95" s="47"/>
      <c r="K95" s="52"/>
      <c r="L95" s="104"/>
      <c r="M95" s="53" t="str">
        <f t="shared" si="3"/>
        <v/>
      </c>
    </row>
    <row r="96" spans="2:13" ht="14.25" customHeight="1">
      <c r="B96" s="190"/>
      <c r="C96" s="58" t="s">
        <v>177</v>
      </c>
      <c r="D96" s="47"/>
      <c r="E96" s="168" t="s">
        <v>242</v>
      </c>
      <c r="F96" s="49">
        <v>5</v>
      </c>
      <c r="G96" s="50">
        <v>90.6</v>
      </c>
      <c r="H96" s="50">
        <f t="shared" si="7"/>
        <v>453</v>
      </c>
      <c r="I96" s="47" t="s">
        <v>71</v>
      </c>
      <c r="J96" s="47"/>
      <c r="K96" s="52">
        <f>L96*F96</f>
        <v>0</v>
      </c>
      <c r="L96" s="104"/>
      <c r="M96" s="53" t="str">
        <f t="shared" ref="M96:M139" si="8">IF((L96*H96)=0,"",(H96*L96))</f>
        <v/>
      </c>
    </row>
    <row r="97" spans="2:13" ht="14.25" customHeight="1">
      <c r="B97" s="190"/>
      <c r="C97" s="58" t="s">
        <v>172</v>
      </c>
      <c r="D97" s="47"/>
      <c r="E97" s="168" t="s">
        <v>242</v>
      </c>
      <c r="F97" s="49">
        <v>5</v>
      </c>
      <c r="G97" s="50">
        <v>61.8</v>
      </c>
      <c r="H97" s="50">
        <f t="shared" si="7"/>
        <v>309</v>
      </c>
      <c r="I97" s="170" t="s">
        <v>71</v>
      </c>
      <c r="J97" s="51"/>
      <c r="K97" s="52">
        <f>L97*F97</f>
        <v>0</v>
      </c>
      <c r="L97" s="104"/>
      <c r="M97" s="53" t="str">
        <f t="shared" si="8"/>
        <v/>
      </c>
    </row>
    <row r="98" spans="2:13" ht="14.25" customHeight="1">
      <c r="B98" s="190"/>
      <c r="C98" s="58" t="s">
        <v>263</v>
      </c>
      <c r="D98" s="47"/>
      <c r="E98" s="168" t="s">
        <v>242</v>
      </c>
      <c r="F98" s="49">
        <v>5</v>
      </c>
      <c r="G98" s="50">
        <v>92</v>
      </c>
      <c r="H98" s="50">
        <f t="shared" si="7"/>
        <v>460</v>
      </c>
      <c r="I98" s="170" t="s">
        <v>71</v>
      </c>
      <c r="J98" s="51"/>
      <c r="K98" s="52">
        <f>L98*F98</f>
        <v>0</v>
      </c>
      <c r="L98" s="104"/>
      <c r="M98" s="53" t="str">
        <f t="shared" si="8"/>
        <v/>
      </c>
    </row>
    <row r="99" spans="2:13" ht="14.25" customHeight="1">
      <c r="B99" s="195"/>
      <c r="C99" s="58" t="s">
        <v>264</v>
      </c>
      <c r="D99" s="47"/>
      <c r="E99" s="168" t="s">
        <v>242</v>
      </c>
      <c r="F99" s="49">
        <v>5</v>
      </c>
      <c r="G99" s="50">
        <v>74.5</v>
      </c>
      <c r="H99" s="50">
        <f t="shared" si="7"/>
        <v>372.5</v>
      </c>
      <c r="I99" s="170" t="s">
        <v>71</v>
      </c>
      <c r="J99" s="51"/>
      <c r="K99" s="52"/>
      <c r="L99" s="104"/>
      <c r="M99" s="53" t="str">
        <f t="shared" si="8"/>
        <v/>
      </c>
    </row>
    <row r="100" spans="2:13" ht="16.2" customHeight="1">
      <c r="B100" s="188" t="s">
        <v>247</v>
      </c>
      <c r="C100" s="99" t="s">
        <v>429</v>
      </c>
      <c r="D100" s="124"/>
      <c r="E100" s="169" t="s">
        <v>241</v>
      </c>
      <c r="F100" s="100">
        <v>10</v>
      </c>
      <c r="G100" s="50">
        <v>61.8</v>
      </c>
      <c r="H100" s="101">
        <f t="shared" si="7"/>
        <v>618</v>
      </c>
      <c r="I100" s="59" t="s">
        <v>74</v>
      </c>
      <c r="J100" s="59" t="s">
        <v>288</v>
      </c>
      <c r="K100" s="125"/>
      <c r="L100" s="104"/>
      <c r="M100" s="53" t="str">
        <f t="shared" si="8"/>
        <v/>
      </c>
    </row>
    <row r="101" spans="2:13" ht="14.25" customHeight="1">
      <c r="B101" s="192" t="s">
        <v>246</v>
      </c>
      <c r="C101" s="58" t="s">
        <v>132</v>
      </c>
      <c r="D101" s="124"/>
      <c r="E101" s="168"/>
      <c r="F101" s="100">
        <v>3</v>
      </c>
      <c r="G101" s="101">
        <v>123.6</v>
      </c>
      <c r="H101" s="101">
        <f t="shared" ref="H101:H122" si="9">F101*G101</f>
        <v>370.79999999999995</v>
      </c>
      <c r="I101" s="59" t="s">
        <v>74</v>
      </c>
      <c r="J101" s="47" t="s">
        <v>95</v>
      </c>
      <c r="K101" s="125"/>
      <c r="L101" s="104"/>
      <c r="M101" s="53" t="str">
        <f t="shared" si="8"/>
        <v/>
      </c>
    </row>
    <row r="102" spans="2:13" ht="14.25" customHeight="1">
      <c r="B102" s="192"/>
      <c r="C102" s="58" t="s">
        <v>133</v>
      </c>
      <c r="D102" s="47"/>
      <c r="E102" s="168"/>
      <c r="F102" s="49">
        <v>3</v>
      </c>
      <c r="G102" s="50">
        <v>123.6</v>
      </c>
      <c r="H102" s="50">
        <f t="shared" si="9"/>
        <v>370.79999999999995</v>
      </c>
      <c r="I102" s="170" t="s">
        <v>29</v>
      </c>
      <c r="J102" s="47" t="s">
        <v>95</v>
      </c>
      <c r="K102" s="52">
        <f t="shared" ref="K102:K120" si="10">L102*F102</f>
        <v>0</v>
      </c>
      <c r="L102" s="104"/>
      <c r="M102" s="53" t="str">
        <f t="shared" si="8"/>
        <v/>
      </c>
    </row>
    <row r="103" spans="2:13" ht="14.25" customHeight="1">
      <c r="B103" s="192"/>
      <c r="C103" s="58" t="s">
        <v>134</v>
      </c>
      <c r="D103" s="47"/>
      <c r="E103" s="168" t="s">
        <v>242</v>
      </c>
      <c r="F103" s="49">
        <v>5</v>
      </c>
      <c r="G103" s="50">
        <v>45.3</v>
      </c>
      <c r="H103" s="50">
        <f t="shared" si="9"/>
        <v>226.5</v>
      </c>
      <c r="I103" s="47" t="s">
        <v>67</v>
      </c>
      <c r="J103" s="47"/>
      <c r="K103" s="52">
        <f t="shared" si="10"/>
        <v>0</v>
      </c>
      <c r="L103" s="104"/>
      <c r="M103" s="53" t="str">
        <f t="shared" si="8"/>
        <v/>
      </c>
    </row>
    <row r="104" spans="2:13" ht="14.25" customHeight="1">
      <c r="B104" s="192"/>
      <c r="C104" s="58" t="s">
        <v>135</v>
      </c>
      <c r="D104" s="47"/>
      <c r="E104" s="168" t="s">
        <v>242</v>
      </c>
      <c r="F104" s="49">
        <v>5</v>
      </c>
      <c r="G104" s="50">
        <v>52.5</v>
      </c>
      <c r="H104" s="50">
        <f t="shared" si="9"/>
        <v>262.5</v>
      </c>
      <c r="I104" s="47" t="s">
        <v>67</v>
      </c>
      <c r="J104" s="47"/>
      <c r="K104" s="52">
        <f t="shared" si="10"/>
        <v>0</v>
      </c>
      <c r="L104" s="104"/>
      <c r="M104" s="53" t="str">
        <f t="shared" si="8"/>
        <v/>
      </c>
    </row>
    <row r="105" spans="2:13" ht="14.25" customHeight="1">
      <c r="B105" s="193"/>
      <c r="C105" s="58" t="s">
        <v>136</v>
      </c>
      <c r="D105" s="47"/>
      <c r="E105" s="168" t="s">
        <v>242</v>
      </c>
      <c r="F105" s="49">
        <v>5</v>
      </c>
      <c r="G105" s="50">
        <v>48.2</v>
      </c>
      <c r="H105" s="50">
        <f t="shared" si="9"/>
        <v>241</v>
      </c>
      <c r="I105" s="47" t="s">
        <v>67</v>
      </c>
      <c r="J105" s="47"/>
      <c r="K105" s="52">
        <f t="shared" si="10"/>
        <v>0</v>
      </c>
      <c r="L105" s="104"/>
      <c r="M105" s="53" t="str">
        <f t="shared" si="8"/>
        <v/>
      </c>
    </row>
    <row r="106" spans="2:13" ht="14.25" customHeight="1">
      <c r="B106" s="189" t="s">
        <v>245</v>
      </c>
      <c r="C106" s="58" t="s">
        <v>9</v>
      </c>
      <c r="D106" s="47"/>
      <c r="E106" s="168" t="s">
        <v>242</v>
      </c>
      <c r="F106" s="49">
        <v>5</v>
      </c>
      <c r="G106" s="50">
        <v>74</v>
      </c>
      <c r="H106" s="50">
        <f t="shared" si="9"/>
        <v>370</v>
      </c>
      <c r="I106" s="47" t="s">
        <v>67</v>
      </c>
      <c r="J106" s="47"/>
      <c r="K106" s="52">
        <f t="shared" si="10"/>
        <v>0</v>
      </c>
      <c r="L106" s="104"/>
      <c r="M106" s="53" t="str">
        <f t="shared" si="8"/>
        <v/>
      </c>
    </row>
    <row r="107" spans="2:13" ht="14.25" customHeight="1">
      <c r="B107" s="190"/>
      <c r="C107" s="58" t="s">
        <v>10</v>
      </c>
      <c r="D107" s="47"/>
      <c r="E107" s="168" t="s">
        <v>242</v>
      </c>
      <c r="F107" s="49">
        <v>5</v>
      </c>
      <c r="G107" s="50">
        <v>41.2</v>
      </c>
      <c r="H107" s="50">
        <f t="shared" si="9"/>
        <v>206</v>
      </c>
      <c r="I107" s="47" t="s">
        <v>67</v>
      </c>
      <c r="J107" s="47"/>
      <c r="K107" s="52">
        <f t="shared" si="10"/>
        <v>0</v>
      </c>
      <c r="L107" s="104"/>
      <c r="M107" s="53" t="str">
        <f t="shared" si="8"/>
        <v/>
      </c>
    </row>
    <row r="108" spans="2:13" ht="14.25" customHeight="1">
      <c r="B108" s="190"/>
      <c r="C108" s="58" t="s">
        <v>435</v>
      </c>
      <c r="D108" s="47"/>
      <c r="E108" s="168"/>
      <c r="F108" s="49">
        <v>5</v>
      </c>
      <c r="G108" s="50">
        <v>85</v>
      </c>
      <c r="H108" s="50">
        <f t="shared" si="9"/>
        <v>425</v>
      </c>
      <c r="I108" s="47" t="s">
        <v>67</v>
      </c>
      <c r="J108" s="47"/>
      <c r="K108" s="52">
        <f t="shared" si="10"/>
        <v>0</v>
      </c>
      <c r="L108" s="104"/>
      <c r="M108" s="53"/>
    </row>
    <row r="109" spans="2:13" ht="14.25" customHeight="1">
      <c r="B109" s="190"/>
      <c r="C109" s="58" t="s">
        <v>11</v>
      </c>
      <c r="D109" s="47"/>
      <c r="E109" s="168" t="s">
        <v>242</v>
      </c>
      <c r="F109" s="49">
        <v>5</v>
      </c>
      <c r="G109" s="50">
        <v>110</v>
      </c>
      <c r="H109" s="50">
        <f t="shared" si="9"/>
        <v>550</v>
      </c>
      <c r="I109" s="47" t="s">
        <v>67</v>
      </c>
      <c r="J109" s="47"/>
      <c r="K109" s="52">
        <f t="shared" si="10"/>
        <v>0</v>
      </c>
      <c r="L109" s="104"/>
      <c r="M109" s="53" t="str">
        <f t="shared" si="8"/>
        <v/>
      </c>
    </row>
    <row r="110" spans="2:13" ht="13.2">
      <c r="B110" s="195"/>
      <c r="C110" s="48" t="s">
        <v>12</v>
      </c>
      <c r="D110" s="47"/>
      <c r="E110" s="168" t="s">
        <v>242</v>
      </c>
      <c r="F110" s="49">
        <v>5</v>
      </c>
      <c r="G110" s="50">
        <v>65.099999999999994</v>
      </c>
      <c r="H110" s="50">
        <f t="shared" si="9"/>
        <v>325.5</v>
      </c>
      <c r="I110" s="47" t="s">
        <v>67</v>
      </c>
      <c r="J110" s="47"/>
      <c r="K110" s="52">
        <f t="shared" si="10"/>
        <v>0</v>
      </c>
      <c r="L110" s="104"/>
      <c r="M110" s="53" t="str">
        <f t="shared" si="8"/>
        <v/>
      </c>
    </row>
    <row r="111" spans="2:13" ht="14.25" customHeight="1">
      <c r="B111" s="191" t="s">
        <v>244</v>
      </c>
      <c r="C111" s="58" t="s">
        <v>13</v>
      </c>
      <c r="D111" s="47"/>
      <c r="E111" s="168"/>
      <c r="F111" s="49">
        <v>5</v>
      </c>
      <c r="G111" s="50">
        <v>72</v>
      </c>
      <c r="H111" s="50">
        <f t="shared" si="9"/>
        <v>360</v>
      </c>
      <c r="I111" s="47" t="s">
        <v>67</v>
      </c>
      <c r="J111" s="47" t="s">
        <v>95</v>
      </c>
      <c r="K111" s="52">
        <f t="shared" si="10"/>
        <v>0</v>
      </c>
      <c r="L111" s="104"/>
      <c r="M111" s="53" t="str">
        <f t="shared" si="8"/>
        <v/>
      </c>
    </row>
    <row r="112" spans="2:13" ht="14.25" customHeight="1">
      <c r="B112" s="191"/>
      <c r="C112" s="58" t="s">
        <v>14</v>
      </c>
      <c r="D112" s="47"/>
      <c r="E112" s="168"/>
      <c r="F112" s="49">
        <v>5</v>
      </c>
      <c r="G112" s="50">
        <v>136</v>
      </c>
      <c r="H112" s="50">
        <f t="shared" si="9"/>
        <v>680</v>
      </c>
      <c r="I112" s="47" t="s">
        <v>67</v>
      </c>
      <c r="J112" s="47" t="s">
        <v>95</v>
      </c>
      <c r="K112" s="52">
        <f t="shared" si="10"/>
        <v>0</v>
      </c>
      <c r="L112" s="104"/>
      <c r="M112" s="53" t="str">
        <f t="shared" si="8"/>
        <v/>
      </c>
    </row>
    <row r="113" spans="2:13" ht="14.25" customHeight="1">
      <c r="B113" s="179" t="s">
        <v>387</v>
      </c>
      <c r="C113" s="58" t="s">
        <v>388</v>
      </c>
      <c r="D113" s="144"/>
      <c r="E113" s="168" t="s">
        <v>242</v>
      </c>
      <c r="F113" s="49">
        <v>5</v>
      </c>
      <c r="G113" s="50">
        <v>93.5</v>
      </c>
      <c r="H113" s="50">
        <f t="shared" si="9"/>
        <v>467.5</v>
      </c>
      <c r="I113" s="47" t="s">
        <v>67</v>
      </c>
      <c r="J113" s="47"/>
      <c r="K113" s="52">
        <f t="shared" si="10"/>
        <v>0</v>
      </c>
      <c r="L113" s="104"/>
      <c r="M113" s="53"/>
    </row>
    <row r="114" spans="2:13" ht="14.25" customHeight="1">
      <c r="B114" s="191" t="s">
        <v>323</v>
      </c>
      <c r="C114" s="48" t="s">
        <v>324</v>
      </c>
      <c r="D114" s="144"/>
      <c r="E114" s="168"/>
      <c r="F114" s="49">
        <v>2</v>
      </c>
      <c r="G114" s="50">
        <v>552</v>
      </c>
      <c r="H114" s="50">
        <f t="shared" si="9"/>
        <v>1104</v>
      </c>
      <c r="I114" s="47" t="s">
        <v>67</v>
      </c>
      <c r="J114" s="47" t="s">
        <v>327</v>
      </c>
      <c r="K114" s="52">
        <f t="shared" si="10"/>
        <v>0</v>
      </c>
      <c r="L114" s="104"/>
      <c r="M114" s="53" t="str">
        <f t="shared" si="8"/>
        <v/>
      </c>
    </row>
    <row r="115" spans="2:13" ht="14.25" customHeight="1">
      <c r="B115" s="191"/>
      <c r="C115" s="58" t="s">
        <v>325</v>
      </c>
      <c r="D115" s="144"/>
      <c r="E115" s="168"/>
      <c r="F115" s="49">
        <v>2</v>
      </c>
      <c r="G115" s="50">
        <v>536</v>
      </c>
      <c r="H115" s="50">
        <f t="shared" si="9"/>
        <v>1072</v>
      </c>
      <c r="I115" s="47" t="s">
        <v>67</v>
      </c>
      <c r="J115" s="47" t="s">
        <v>83</v>
      </c>
      <c r="K115" s="52">
        <f t="shared" si="10"/>
        <v>0</v>
      </c>
      <c r="L115" s="104"/>
      <c r="M115" s="53" t="str">
        <f t="shared" si="8"/>
        <v/>
      </c>
    </row>
    <row r="116" spans="2:13" ht="14.25" customHeight="1">
      <c r="B116" s="191"/>
      <c r="C116" s="58" t="s">
        <v>326</v>
      </c>
      <c r="D116" s="144"/>
      <c r="E116" s="168"/>
      <c r="F116" s="49">
        <v>2</v>
      </c>
      <c r="G116" s="50">
        <v>405</v>
      </c>
      <c r="H116" s="50">
        <f t="shared" si="9"/>
        <v>810</v>
      </c>
      <c r="I116" s="47" t="s">
        <v>67</v>
      </c>
      <c r="J116" s="47" t="s">
        <v>327</v>
      </c>
      <c r="K116" s="52">
        <f t="shared" si="10"/>
        <v>0</v>
      </c>
      <c r="L116" s="104"/>
      <c r="M116" s="53" t="str">
        <f t="shared" si="8"/>
        <v/>
      </c>
    </row>
    <row r="117" spans="2:13" ht="14.25" customHeight="1">
      <c r="B117" s="191" t="s">
        <v>15</v>
      </c>
      <c r="C117" s="58" t="s">
        <v>449</v>
      </c>
      <c r="D117" s="47"/>
      <c r="E117" s="168"/>
      <c r="F117" s="49">
        <v>5</v>
      </c>
      <c r="G117" s="50">
        <v>90</v>
      </c>
      <c r="H117" s="50">
        <f t="shared" si="9"/>
        <v>450</v>
      </c>
      <c r="I117" s="170" t="s">
        <v>109</v>
      </c>
      <c r="J117" s="47" t="s">
        <v>95</v>
      </c>
      <c r="K117" s="52">
        <f t="shared" si="10"/>
        <v>0</v>
      </c>
      <c r="L117" s="104"/>
      <c r="M117" s="53" t="str">
        <f t="shared" si="8"/>
        <v/>
      </c>
    </row>
    <row r="118" spans="2:13" ht="14.25" customHeight="1">
      <c r="B118" s="191"/>
      <c r="C118" s="48" t="s">
        <v>63</v>
      </c>
      <c r="D118" s="47"/>
      <c r="E118" s="168"/>
      <c r="F118" s="49">
        <v>10</v>
      </c>
      <c r="G118" s="50">
        <v>24.7</v>
      </c>
      <c r="H118" s="50">
        <f t="shared" si="9"/>
        <v>247</v>
      </c>
      <c r="I118" s="170" t="s">
        <v>74</v>
      </c>
      <c r="J118" s="47" t="s">
        <v>95</v>
      </c>
      <c r="K118" s="52">
        <f t="shared" si="10"/>
        <v>0</v>
      </c>
      <c r="L118" s="104"/>
      <c r="M118" s="53" t="str">
        <f t="shared" si="8"/>
        <v/>
      </c>
    </row>
    <row r="119" spans="2:13" ht="14.25" customHeight="1">
      <c r="B119" s="191"/>
      <c r="C119" s="48" t="s">
        <v>64</v>
      </c>
      <c r="D119" s="47"/>
      <c r="E119" s="168"/>
      <c r="F119" s="55" t="s">
        <v>4</v>
      </c>
      <c r="G119" s="50">
        <v>24.7</v>
      </c>
      <c r="H119" s="50">
        <f t="shared" si="9"/>
        <v>247</v>
      </c>
      <c r="I119" s="170" t="s">
        <v>283</v>
      </c>
      <c r="J119" s="47" t="s">
        <v>95</v>
      </c>
      <c r="K119" s="52">
        <f t="shared" si="10"/>
        <v>0</v>
      </c>
      <c r="L119" s="104"/>
      <c r="M119" s="53" t="str">
        <f t="shared" si="8"/>
        <v/>
      </c>
    </row>
    <row r="120" spans="2:13" ht="18" customHeight="1">
      <c r="B120" s="191"/>
      <c r="C120" s="58" t="s">
        <v>345</v>
      </c>
      <c r="D120" s="47"/>
      <c r="E120" s="168" t="s">
        <v>242</v>
      </c>
      <c r="F120" s="55" t="s">
        <v>347</v>
      </c>
      <c r="G120" s="50">
        <v>188</v>
      </c>
      <c r="H120" s="50">
        <f t="shared" si="9"/>
        <v>752</v>
      </c>
      <c r="I120" s="170" t="s">
        <v>346</v>
      </c>
      <c r="J120" s="47"/>
      <c r="K120" s="52">
        <f t="shared" si="10"/>
        <v>0</v>
      </c>
      <c r="L120" s="104"/>
      <c r="M120" s="53" t="str">
        <f t="shared" si="8"/>
        <v/>
      </c>
    </row>
    <row r="121" spans="2:13" ht="14.25" customHeight="1">
      <c r="B121" s="191"/>
      <c r="C121" s="58" t="s">
        <v>178</v>
      </c>
      <c r="D121" s="123"/>
      <c r="E121" s="168" t="s">
        <v>242</v>
      </c>
      <c r="F121" s="55" t="s">
        <v>150</v>
      </c>
      <c r="G121" s="50">
        <v>280.2</v>
      </c>
      <c r="H121" s="50">
        <f t="shared" si="9"/>
        <v>560.4</v>
      </c>
      <c r="I121" s="170" t="s">
        <v>109</v>
      </c>
      <c r="J121" s="47"/>
      <c r="K121" s="52"/>
      <c r="L121" s="104"/>
      <c r="M121" s="53" t="str">
        <f t="shared" si="8"/>
        <v/>
      </c>
    </row>
    <row r="122" spans="2:13" ht="14.25" customHeight="1">
      <c r="B122" s="191"/>
      <c r="C122" s="58" t="s">
        <v>356</v>
      </c>
      <c r="D122" s="144"/>
      <c r="E122" s="168" t="s">
        <v>357</v>
      </c>
      <c r="F122" s="55" t="s">
        <v>382</v>
      </c>
      <c r="G122" s="50">
        <v>32</v>
      </c>
      <c r="H122" s="50">
        <f t="shared" si="9"/>
        <v>512</v>
      </c>
      <c r="I122" s="47" t="s">
        <v>182</v>
      </c>
      <c r="J122" s="47"/>
      <c r="K122" s="52"/>
      <c r="L122" s="104"/>
      <c r="M122" s="53" t="str">
        <f t="shared" si="8"/>
        <v/>
      </c>
    </row>
    <row r="123" spans="2:13" ht="14.25" customHeight="1">
      <c r="B123" s="191"/>
      <c r="C123" s="58" t="s">
        <v>376</v>
      </c>
      <c r="D123" s="47"/>
      <c r="E123" s="168" t="s">
        <v>242</v>
      </c>
      <c r="F123" s="55" t="s">
        <v>382</v>
      </c>
      <c r="G123" s="50">
        <v>79.2</v>
      </c>
      <c r="H123" s="50">
        <f t="shared" ref="H123:H130" si="11">F123*G123</f>
        <v>1267.2</v>
      </c>
      <c r="I123" s="170" t="s">
        <v>165</v>
      </c>
      <c r="J123" s="47"/>
      <c r="K123" s="52"/>
      <c r="L123" s="104"/>
      <c r="M123" s="53" t="str">
        <f t="shared" si="8"/>
        <v/>
      </c>
    </row>
    <row r="124" spans="2:13" ht="14.25" customHeight="1">
      <c r="B124" s="191"/>
      <c r="C124" s="58" t="s">
        <v>341</v>
      </c>
      <c r="D124" s="123"/>
      <c r="E124" s="168" t="s">
        <v>242</v>
      </c>
      <c r="F124" s="55" t="s">
        <v>181</v>
      </c>
      <c r="G124" s="50">
        <v>113</v>
      </c>
      <c r="H124" s="50">
        <f t="shared" si="11"/>
        <v>565</v>
      </c>
      <c r="I124" s="47" t="s">
        <v>182</v>
      </c>
      <c r="J124" s="51"/>
      <c r="K124" s="52"/>
      <c r="L124" s="104"/>
      <c r="M124" s="53" t="str">
        <f t="shared" si="8"/>
        <v/>
      </c>
    </row>
    <row r="125" spans="2:13" ht="14.25" customHeight="1">
      <c r="B125" s="189" t="s">
        <v>243</v>
      </c>
      <c r="C125" s="58" t="s">
        <v>328</v>
      </c>
      <c r="D125" s="144"/>
      <c r="E125" s="168" t="s">
        <v>242</v>
      </c>
      <c r="F125" s="55" t="s">
        <v>181</v>
      </c>
      <c r="G125" s="50">
        <v>89</v>
      </c>
      <c r="H125" s="50">
        <f t="shared" si="11"/>
        <v>445</v>
      </c>
      <c r="I125" s="47" t="s">
        <v>182</v>
      </c>
      <c r="J125" s="51"/>
      <c r="K125" s="52"/>
      <c r="L125" s="104"/>
      <c r="M125" s="53" t="str">
        <f t="shared" si="8"/>
        <v/>
      </c>
    </row>
    <row r="126" spans="2:13" ht="14.25" customHeight="1">
      <c r="B126" s="190"/>
      <c r="C126" s="58" t="s">
        <v>362</v>
      </c>
      <c r="D126" s="144"/>
      <c r="E126" s="168" t="s">
        <v>242</v>
      </c>
      <c r="F126" s="55" t="s">
        <v>191</v>
      </c>
      <c r="G126" s="50">
        <v>210</v>
      </c>
      <c r="H126" s="50">
        <f t="shared" si="11"/>
        <v>630</v>
      </c>
      <c r="I126" s="47" t="s">
        <v>182</v>
      </c>
      <c r="J126" s="51"/>
      <c r="K126" s="52"/>
      <c r="L126" s="104"/>
      <c r="M126" s="53" t="str">
        <f t="shared" si="8"/>
        <v/>
      </c>
    </row>
    <row r="127" spans="2:13" ht="14.25" customHeight="1">
      <c r="B127" s="190"/>
      <c r="C127" s="113" t="s">
        <v>329</v>
      </c>
      <c r="D127" s="47"/>
      <c r="E127" s="168" t="s">
        <v>242</v>
      </c>
      <c r="F127" s="55" t="s">
        <v>191</v>
      </c>
      <c r="G127" s="50">
        <v>180</v>
      </c>
      <c r="H127" s="50">
        <f t="shared" si="11"/>
        <v>540</v>
      </c>
      <c r="I127" s="170" t="s">
        <v>284</v>
      </c>
      <c r="J127" s="51"/>
      <c r="K127" s="52">
        <f>L127*F127</f>
        <v>0</v>
      </c>
      <c r="L127" s="104"/>
      <c r="M127" s="53" t="str">
        <f t="shared" si="8"/>
        <v/>
      </c>
    </row>
    <row r="128" spans="2:13" ht="14.25" customHeight="1">
      <c r="B128" s="190"/>
      <c r="C128" s="113" t="s">
        <v>330</v>
      </c>
      <c r="D128" s="47"/>
      <c r="E128" s="168" t="s">
        <v>242</v>
      </c>
      <c r="F128" s="55" t="s">
        <v>191</v>
      </c>
      <c r="G128" s="50">
        <v>173</v>
      </c>
      <c r="H128" s="50">
        <f t="shared" si="11"/>
        <v>519</v>
      </c>
      <c r="I128" s="170" t="s">
        <v>284</v>
      </c>
      <c r="J128" s="51"/>
      <c r="K128" s="52"/>
      <c r="L128" s="104"/>
      <c r="M128" s="53" t="str">
        <f t="shared" si="8"/>
        <v/>
      </c>
    </row>
    <row r="129" spans="2:13" ht="14.25" customHeight="1">
      <c r="B129" s="190"/>
      <c r="C129" s="113" t="s">
        <v>155</v>
      </c>
      <c r="D129" s="59"/>
      <c r="E129" s="168" t="s">
        <v>242</v>
      </c>
      <c r="F129" s="100">
        <v>3</v>
      </c>
      <c r="G129" s="50">
        <v>96.3</v>
      </c>
      <c r="H129" s="50">
        <f t="shared" si="11"/>
        <v>288.89999999999998</v>
      </c>
      <c r="I129" s="59" t="s">
        <v>119</v>
      </c>
      <c r="J129" s="51"/>
      <c r="K129" s="52">
        <f>L129*F129</f>
        <v>0</v>
      </c>
      <c r="L129" s="104"/>
      <c r="M129" s="53" t="str">
        <f t="shared" si="8"/>
        <v/>
      </c>
    </row>
    <row r="130" spans="2:13" ht="13.2" customHeight="1">
      <c r="B130" s="190"/>
      <c r="C130" s="113" t="s">
        <v>331</v>
      </c>
      <c r="D130" s="59"/>
      <c r="E130" s="168" t="s">
        <v>242</v>
      </c>
      <c r="F130" s="100">
        <v>3</v>
      </c>
      <c r="G130" s="50">
        <v>173</v>
      </c>
      <c r="H130" s="101">
        <f t="shared" si="11"/>
        <v>519</v>
      </c>
      <c r="I130" s="59" t="s">
        <v>285</v>
      </c>
      <c r="J130" s="51"/>
      <c r="K130" s="52"/>
      <c r="L130" s="104"/>
      <c r="M130" s="53" t="str">
        <f t="shared" si="8"/>
        <v/>
      </c>
    </row>
    <row r="131" spans="2:13" ht="14.25" customHeight="1">
      <c r="B131" s="190"/>
      <c r="C131" s="58" t="s">
        <v>332</v>
      </c>
      <c r="D131" s="59"/>
      <c r="E131" s="168" t="s">
        <v>242</v>
      </c>
      <c r="F131" s="100">
        <v>3</v>
      </c>
      <c r="G131" s="50">
        <v>256</v>
      </c>
      <c r="H131" s="101">
        <f t="shared" ref="H131:H139" si="12">F131*G131</f>
        <v>768</v>
      </c>
      <c r="I131" s="59" t="s">
        <v>165</v>
      </c>
      <c r="J131" s="51"/>
      <c r="K131" s="52"/>
      <c r="L131" s="104"/>
      <c r="M131" s="53" t="str">
        <f t="shared" si="8"/>
        <v/>
      </c>
    </row>
    <row r="132" spans="2:13" ht="14.25" customHeight="1">
      <c r="B132" s="190"/>
      <c r="C132" s="58" t="s">
        <v>333</v>
      </c>
      <c r="D132" s="59"/>
      <c r="E132" s="168" t="s">
        <v>242</v>
      </c>
      <c r="F132" s="100">
        <v>3</v>
      </c>
      <c r="G132" s="50">
        <v>228</v>
      </c>
      <c r="H132" s="101">
        <f t="shared" si="12"/>
        <v>684</v>
      </c>
      <c r="I132" s="59" t="s">
        <v>119</v>
      </c>
      <c r="J132" s="51"/>
      <c r="K132" s="52">
        <f>L132*F132</f>
        <v>0</v>
      </c>
      <c r="L132" s="104"/>
      <c r="M132" s="53" t="str">
        <f t="shared" si="8"/>
        <v/>
      </c>
    </row>
    <row r="133" spans="2:13" ht="14.25" customHeight="1">
      <c r="B133" s="190"/>
      <c r="C133" s="58" t="s">
        <v>425</v>
      </c>
      <c r="D133" s="144"/>
      <c r="E133" s="168" t="s">
        <v>242</v>
      </c>
      <c r="F133" s="100">
        <v>3</v>
      </c>
      <c r="G133" s="50">
        <v>261</v>
      </c>
      <c r="H133" s="101">
        <f t="shared" si="12"/>
        <v>783</v>
      </c>
      <c r="I133" s="59" t="s">
        <v>119</v>
      </c>
      <c r="J133" s="51"/>
      <c r="K133" s="52"/>
      <c r="L133" s="104"/>
      <c r="M133" s="53" t="str">
        <f t="shared" si="8"/>
        <v/>
      </c>
    </row>
    <row r="134" spans="2:13" ht="14.25" customHeight="1">
      <c r="B134" s="190"/>
      <c r="C134" s="58" t="s">
        <v>334</v>
      </c>
      <c r="D134" s="59"/>
      <c r="E134" s="168" t="s">
        <v>242</v>
      </c>
      <c r="F134" s="100">
        <v>3</v>
      </c>
      <c r="G134" s="101">
        <v>240</v>
      </c>
      <c r="H134" s="101">
        <f t="shared" si="12"/>
        <v>720</v>
      </c>
      <c r="I134" s="59" t="s">
        <v>119</v>
      </c>
      <c r="J134" s="51"/>
      <c r="K134" s="52"/>
      <c r="L134" s="104"/>
      <c r="M134" s="53" t="str">
        <f t="shared" si="8"/>
        <v/>
      </c>
    </row>
    <row r="135" spans="2:13" ht="14.25" customHeight="1">
      <c r="B135" s="190"/>
      <c r="C135" s="58" t="s">
        <v>335</v>
      </c>
      <c r="D135" s="59"/>
      <c r="E135" s="168" t="s">
        <v>242</v>
      </c>
      <c r="F135" s="100">
        <v>3</v>
      </c>
      <c r="G135" s="101">
        <v>203</v>
      </c>
      <c r="H135" s="101">
        <f t="shared" si="12"/>
        <v>609</v>
      </c>
      <c r="I135" s="59" t="s">
        <v>119</v>
      </c>
      <c r="J135" s="51"/>
      <c r="K135" s="52"/>
      <c r="L135" s="104"/>
      <c r="M135" s="53" t="str">
        <f t="shared" si="8"/>
        <v/>
      </c>
    </row>
    <row r="136" spans="2:13" ht="14.25" customHeight="1">
      <c r="B136" s="190"/>
      <c r="C136" s="58" t="s">
        <v>354</v>
      </c>
      <c r="D136" s="59"/>
      <c r="E136" s="168" t="s">
        <v>242</v>
      </c>
      <c r="F136" s="100">
        <v>3</v>
      </c>
      <c r="G136" s="101">
        <v>165</v>
      </c>
      <c r="H136" s="101">
        <f t="shared" si="12"/>
        <v>495</v>
      </c>
      <c r="I136" s="170" t="s">
        <v>430</v>
      </c>
      <c r="J136" s="51"/>
      <c r="K136" s="52"/>
      <c r="L136" s="104"/>
      <c r="M136" s="53" t="str">
        <f t="shared" si="8"/>
        <v/>
      </c>
    </row>
    <row r="137" spans="2:13" ht="14.25" customHeight="1">
      <c r="B137" s="190"/>
      <c r="C137" s="58" t="s">
        <v>355</v>
      </c>
      <c r="D137" s="59"/>
      <c r="E137" s="168" t="s">
        <v>242</v>
      </c>
      <c r="F137" s="100">
        <v>3</v>
      </c>
      <c r="G137" s="101">
        <v>165</v>
      </c>
      <c r="H137" s="101">
        <f t="shared" si="12"/>
        <v>495</v>
      </c>
      <c r="I137" s="170" t="s">
        <v>430</v>
      </c>
      <c r="J137" s="51"/>
      <c r="K137" s="52">
        <f>L137*F137</f>
        <v>0</v>
      </c>
      <c r="L137" s="104"/>
      <c r="M137" s="53" t="str">
        <f t="shared" si="8"/>
        <v/>
      </c>
    </row>
    <row r="138" spans="2:13" ht="14.25" customHeight="1">
      <c r="B138" s="190"/>
      <c r="C138" s="58" t="s">
        <v>336</v>
      </c>
      <c r="D138" s="59"/>
      <c r="E138" s="168" t="s">
        <v>242</v>
      </c>
      <c r="F138" s="100">
        <v>3</v>
      </c>
      <c r="G138" s="101">
        <v>176</v>
      </c>
      <c r="H138" s="101">
        <f t="shared" si="12"/>
        <v>528</v>
      </c>
      <c r="I138" s="59" t="s">
        <v>287</v>
      </c>
      <c r="J138" s="51"/>
      <c r="K138" s="52">
        <f>L138*F138</f>
        <v>0</v>
      </c>
      <c r="L138" s="104"/>
      <c r="M138" s="53" t="str">
        <f t="shared" si="8"/>
        <v/>
      </c>
    </row>
    <row r="139" spans="2:13" ht="14.25" customHeight="1">
      <c r="B139" s="190"/>
      <c r="C139" s="58" t="s">
        <v>16</v>
      </c>
      <c r="D139" s="59"/>
      <c r="E139" s="168" t="s">
        <v>242</v>
      </c>
      <c r="F139" s="100">
        <v>1</v>
      </c>
      <c r="G139" s="101">
        <v>1390.5</v>
      </c>
      <c r="H139" s="101">
        <f t="shared" si="12"/>
        <v>1390.5</v>
      </c>
      <c r="I139" s="59" t="s">
        <v>286</v>
      </c>
      <c r="J139" s="126"/>
      <c r="K139" s="125"/>
      <c r="L139" s="104"/>
      <c r="M139" s="53" t="str">
        <f t="shared" si="8"/>
        <v/>
      </c>
    </row>
    <row r="140" spans="2:13" ht="32.25" customHeight="1">
      <c r="J140" s="16" t="s">
        <v>37</v>
      </c>
      <c r="L140" s="7">
        <f>SUM(L17:L139)</f>
        <v>0</v>
      </c>
      <c r="M140" s="5">
        <f>SUM(M15:M139)</f>
        <v>0</v>
      </c>
    </row>
  </sheetData>
  <sheetProtection algorithmName="SHA-512" hashValue="G58GhFJBTjdOQIuJW1AdIQz4LONu1Sp6cMnN6ZDDjwey/8WuvDkta2VQTicATfc3yDLMkCSkAavBE/kkT9zazw==" saltValue="u5zrdX4GvKmgGdJ0eHihIA==" spinCount="100000" sheet="1" objects="1" scenarios="1"/>
  <mergeCells count="18">
    <mergeCell ref="H8:M8"/>
    <mergeCell ref="H11:M11"/>
    <mergeCell ref="H10:M10"/>
    <mergeCell ref="D10:F10"/>
    <mergeCell ref="B10:C10"/>
    <mergeCell ref="D1:F1"/>
    <mergeCell ref="B106:B110"/>
    <mergeCell ref="B1:C1"/>
    <mergeCell ref="B76:B77"/>
    <mergeCell ref="B48:B71"/>
    <mergeCell ref="B79:B99"/>
    <mergeCell ref="B42:B47"/>
    <mergeCell ref="B72:B75"/>
    <mergeCell ref="B125:B139"/>
    <mergeCell ref="B117:B124"/>
    <mergeCell ref="B111:B112"/>
    <mergeCell ref="B101:B105"/>
    <mergeCell ref="B114:B116"/>
  </mergeCells>
  <phoneticPr fontId="28" type="noConversion"/>
  <conditionalFormatting sqref="B101 C96 C100 D123 B76 B106 B117 B111 K83:K84 C66:C69 C98:D99 B78 C57:E65 G27:H29 C27 C117:C119 C136:D139 I138:I139 K19:K20 C17:K18 C21:K26 J100 K100:K102 D91 C79:C89 D96:D97 G124:H126 E124:E126 D125 G73 I73:I75 C73:D73 E134 E112:E116 C135:E135 E122 I97:K99 G33:G56 C30:C56 D27:E56 H30:H56 J85:K96 E107:E110 C106:C113 G127:G131 D127:D134 C121:C134 G134:G139 I124:I135 J103:K138 D66:E71 C76:C77 D76:D78 J73:K82 D100:D120 G76:G123 G57:H72 I27:K72 C72:E72 F27:F139 L17:M139 H73:H139 I84:I95 D83:D87">
    <cfRule type="expression" dxfId="420" priority="504">
      <formula>ISODD(ROW())</formula>
    </cfRule>
  </conditionalFormatting>
  <conditionalFormatting sqref="C90">
    <cfRule type="expression" dxfId="419" priority="463">
      <formula>ISODD(ROW())</formula>
    </cfRule>
  </conditionalFormatting>
  <conditionalFormatting sqref="C91">
    <cfRule type="expression" dxfId="418" priority="462">
      <formula>ISODD(ROW())</formula>
    </cfRule>
  </conditionalFormatting>
  <conditionalFormatting sqref="C95">
    <cfRule type="expression" dxfId="417" priority="460">
      <formula>ISODD(ROW())</formula>
    </cfRule>
  </conditionalFormatting>
  <conditionalFormatting sqref="C78">
    <cfRule type="expression" dxfId="416" priority="434">
      <formula>ISODD(ROW())</formula>
    </cfRule>
  </conditionalFormatting>
  <conditionalFormatting sqref="D74:D75">
    <cfRule type="expression" dxfId="415" priority="361">
      <formula>ISODD(ROW())</formula>
    </cfRule>
  </conditionalFormatting>
  <conditionalFormatting sqref="C120">
    <cfRule type="expression" dxfId="414" priority="416">
      <formula>ISODD(ROW())</formula>
    </cfRule>
  </conditionalFormatting>
  <conditionalFormatting sqref="C101">
    <cfRule type="expression" dxfId="413" priority="408">
      <formula>ISODD(ROW())</formula>
    </cfRule>
  </conditionalFormatting>
  <conditionalFormatting sqref="C102">
    <cfRule type="expression" dxfId="412" priority="407">
      <formula>ISODD(ROW())</formula>
    </cfRule>
  </conditionalFormatting>
  <conditionalFormatting sqref="C103">
    <cfRule type="expression" dxfId="411" priority="400">
      <formula>ISODD(ROW())</formula>
    </cfRule>
  </conditionalFormatting>
  <conditionalFormatting sqref="C104">
    <cfRule type="expression" dxfId="410" priority="399">
      <formula>ISODD(ROW())</formula>
    </cfRule>
  </conditionalFormatting>
  <conditionalFormatting sqref="C105">
    <cfRule type="expression" dxfId="409" priority="398">
      <formula>ISODD(ROW())</formula>
    </cfRule>
  </conditionalFormatting>
  <conditionalFormatting sqref="C97">
    <cfRule type="expression" dxfId="408" priority="344">
      <formula>ISODD(ROW())</formula>
    </cfRule>
  </conditionalFormatting>
  <conditionalFormatting sqref="C92">
    <cfRule type="expression" dxfId="407" priority="346">
      <formula>ISODD(ROW())</formula>
    </cfRule>
  </conditionalFormatting>
  <conditionalFormatting sqref="D95">
    <cfRule type="expression" dxfId="406" priority="350">
      <formula>ISODD(ROW())</formula>
    </cfRule>
  </conditionalFormatting>
  <conditionalFormatting sqref="J139:K139">
    <cfRule type="expression" dxfId="405" priority="387">
      <formula>ISODD(ROW())</formula>
    </cfRule>
  </conditionalFormatting>
  <conditionalFormatting sqref="C28:C29">
    <cfRule type="expression" dxfId="404" priority="380">
      <formula>ISODD(ROW())</formula>
    </cfRule>
  </conditionalFormatting>
  <conditionalFormatting sqref="G30:G32">
    <cfRule type="expression" dxfId="403" priority="373">
      <formula>ISODD(ROW())</formula>
    </cfRule>
  </conditionalFormatting>
  <conditionalFormatting sqref="C74:C75">
    <cfRule type="expression" dxfId="402" priority="367">
      <formula>ISODD(ROW())</formula>
    </cfRule>
  </conditionalFormatting>
  <conditionalFormatting sqref="C75">
    <cfRule type="expression" dxfId="401" priority="366">
      <formula>ISODD(ROW())</formula>
    </cfRule>
  </conditionalFormatting>
  <conditionalFormatting sqref="G74">
    <cfRule type="expression" dxfId="400" priority="365">
      <formula>ISODD(ROW())</formula>
    </cfRule>
  </conditionalFormatting>
  <conditionalFormatting sqref="G75">
    <cfRule type="expression" dxfId="399" priority="364">
      <formula>ISODD(ROW())</formula>
    </cfRule>
  </conditionalFormatting>
  <conditionalFormatting sqref="D88:D89">
    <cfRule type="expression" dxfId="398" priority="358">
      <formula>ISODD(ROW())</formula>
    </cfRule>
  </conditionalFormatting>
  <conditionalFormatting sqref="D90">
    <cfRule type="expression" dxfId="397" priority="357">
      <formula>ISODD(ROW())</formula>
    </cfRule>
  </conditionalFormatting>
  <conditionalFormatting sqref="D92:D94">
    <cfRule type="expression" dxfId="396" priority="352">
      <formula>ISODD(ROW())</formula>
    </cfRule>
  </conditionalFormatting>
  <conditionalFormatting sqref="C93:C94">
    <cfRule type="expression" dxfId="395" priority="345">
      <formula>ISODD(ROW())</formula>
    </cfRule>
  </conditionalFormatting>
  <conditionalFormatting sqref="D121">
    <cfRule type="expression" dxfId="394" priority="334">
      <formula>ISODD(ROW())</formula>
    </cfRule>
  </conditionalFormatting>
  <conditionalFormatting sqref="D124">
    <cfRule type="expression" dxfId="393" priority="333">
      <formula>ISODD(ROW())</formula>
    </cfRule>
  </conditionalFormatting>
  <conditionalFormatting sqref="E91">
    <cfRule type="expression" dxfId="392" priority="302">
      <formula>ISODD(ROW())</formula>
    </cfRule>
  </conditionalFormatting>
  <conditionalFormatting sqref="G132:G133">
    <cfRule type="expression" dxfId="391" priority="316">
      <formula>ISODD(ROW())</formula>
    </cfRule>
  </conditionalFormatting>
  <conditionalFormatting sqref="E118">
    <cfRule type="expression" dxfId="390" priority="295">
      <formula>ISODD(ROW())</formula>
    </cfRule>
  </conditionalFormatting>
  <conditionalFormatting sqref="J83:J84">
    <cfRule type="expression" dxfId="389" priority="285">
      <formula>ISODD(ROW())</formula>
    </cfRule>
  </conditionalFormatting>
  <conditionalFormatting sqref="E85">
    <cfRule type="expression" dxfId="388" priority="282">
      <formula>ISODD(ROW())</formula>
    </cfRule>
  </conditionalFormatting>
  <conditionalFormatting sqref="E89">
    <cfRule type="expression" dxfId="387" priority="281">
      <formula>ISODD(ROW())</formula>
    </cfRule>
  </conditionalFormatting>
  <conditionalFormatting sqref="C70:C71">
    <cfRule type="expression" dxfId="386" priority="309">
      <formula>ISODD(ROW())</formula>
    </cfRule>
  </conditionalFormatting>
  <conditionalFormatting sqref="E76:E78">
    <cfRule type="expression" dxfId="385" priority="305">
      <formula>ISODD(ROW())</formula>
    </cfRule>
  </conditionalFormatting>
  <conditionalFormatting sqref="E90">
    <cfRule type="expression" dxfId="384" priority="304">
      <formula>ISODD(ROW())</formula>
    </cfRule>
  </conditionalFormatting>
  <conditionalFormatting sqref="E101">
    <cfRule type="expression" dxfId="383" priority="301">
      <formula>ISODD(ROW())</formula>
    </cfRule>
  </conditionalFormatting>
  <conditionalFormatting sqref="E102">
    <cfRule type="expression" dxfId="382" priority="300">
      <formula>ISODD(ROW())</formula>
    </cfRule>
  </conditionalFormatting>
  <conditionalFormatting sqref="E119">
    <cfRule type="expression" dxfId="381" priority="294">
      <formula>ISODD(ROW())</formula>
    </cfRule>
  </conditionalFormatting>
  <conditionalFormatting sqref="E100">
    <cfRule type="expression" dxfId="380" priority="291">
      <formula>ISODD(ROW())</formula>
    </cfRule>
  </conditionalFormatting>
  <conditionalFormatting sqref="E83">
    <cfRule type="expression" dxfId="379" priority="287">
      <formula>ISODD(ROW())</formula>
    </cfRule>
  </conditionalFormatting>
  <conditionalFormatting sqref="E84">
    <cfRule type="expression" dxfId="378" priority="286">
      <formula>ISODD(ROW())</formula>
    </cfRule>
  </conditionalFormatting>
  <conditionalFormatting sqref="E117">
    <cfRule type="expression" dxfId="377" priority="261">
      <formula>ISODD(ROW())</formula>
    </cfRule>
  </conditionalFormatting>
  <conditionalFormatting sqref="E103:E106">
    <cfRule type="expression" dxfId="376" priority="271">
      <formula>ISODD(ROW())</formula>
    </cfRule>
  </conditionalFormatting>
  <conditionalFormatting sqref="E111">
    <cfRule type="expression" dxfId="375" priority="263">
      <formula>ISODD(ROW())</formula>
    </cfRule>
  </conditionalFormatting>
  <conditionalFormatting sqref="E120">
    <cfRule type="expression" dxfId="374" priority="259">
      <formula>ISODD(ROW())</formula>
    </cfRule>
  </conditionalFormatting>
  <conditionalFormatting sqref="E121">
    <cfRule type="expression" dxfId="373" priority="258">
      <formula>ISODD(ROW())</formula>
    </cfRule>
  </conditionalFormatting>
  <conditionalFormatting sqref="E123">
    <cfRule type="expression" dxfId="372" priority="257">
      <formula>ISODD(ROW())</formula>
    </cfRule>
  </conditionalFormatting>
  <conditionalFormatting sqref="E127:E128">
    <cfRule type="expression" dxfId="371" priority="255">
      <formula>ISODD(ROW())</formula>
    </cfRule>
  </conditionalFormatting>
  <conditionalFormatting sqref="E129">
    <cfRule type="expression" dxfId="370" priority="253">
      <formula>ISODD(ROW())</formula>
    </cfRule>
  </conditionalFormatting>
  <conditionalFormatting sqref="E130">
    <cfRule type="expression" dxfId="369" priority="252">
      <formula>ISODD(ROW())</formula>
    </cfRule>
  </conditionalFormatting>
  <conditionalFormatting sqref="E131">
    <cfRule type="expression" dxfId="368" priority="251">
      <formula>ISODD(ROW())</formula>
    </cfRule>
  </conditionalFormatting>
  <conditionalFormatting sqref="E132:E133">
    <cfRule type="expression" dxfId="367" priority="249">
      <formula>ISODD(ROW())</formula>
    </cfRule>
  </conditionalFormatting>
  <conditionalFormatting sqref="E136">
    <cfRule type="expression" dxfId="366" priority="242">
      <formula>ISODD(ROW())</formula>
    </cfRule>
  </conditionalFormatting>
  <conditionalFormatting sqref="E137">
    <cfRule type="expression" dxfId="365" priority="241">
      <formula>ISODD(ROW())</formula>
    </cfRule>
  </conditionalFormatting>
  <conditionalFormatting sqref="E138">
    <cfRule type="expression" dxfId="364" priority="236">
      <formula>ISODD(ROW())</formula>
    </cfRule>
  </conditionalFormatting>
  <conditionalFormatting sqref="E139">
    <cfRule type="expression" dxfId="363" priority="234">
      <formula>ISODD(ROW())</formula>
    </cfRule>
  </conditionalFormatting>
  <conditionalFormatting sqref="E86:E87">
    <cfRule type="expression" dxfId="362" priority="228">
      <formula>ISODD(ROW())</formula>
    </cfRule>
  </conditionalFormatting>
  <conditionalFormatting sqref="E93">
    <cfRule type="expression" dxfId="361" priority="213">
      <formula>ISODD(ROW())</formula>
    </cfRule>
  </conditionalFormatting>
  <conditionalFormatting sqref="E73">
    <cfRule type="expression" dxfId="360" priority="221">
      <formula>ISODD(ROW())</formula>
    </cfRule>
  </conditionalFormatting>
  <conditionalFormatting sqref="E74">
    <cfRule type="expression" dxfId="359" priority="220">
      <formula>ISODD(ROW())</formula>
    </cfRule>
  </conditionalFormatting>
  <conditionalFormatting sqref="E75">
    <cfRule type="expression" dxfId="358" priority="219">
      <formula>ISODD(ROW())</formula>
    </cfRule>
  </conditionalFormatting>
  <conditionalFormatting sqref="E88">
    <cfRule type="expression" dxfId="357" priority="216">
      <formula>ISODD(ROW())</formula>
    </cfRule>
  </conditionalFormatting>
  <conditionalFormatting sqref="E92">
    <cfRule type="expression" dxfId="356" priority="215">
      <formula>ISODD(ROW())</formula>
    </cfRule>
  </conditionalFormatting>
  <conditionalFormatting sqref="E95">
    <cfRule type="expression" dxfId="355" priority="209">
      <formula>ISODD(ROW())</formula>
    </cfRule>
  </conditionalFormatting>
  <conditionalFormatting sqref="E96">
    <cfRule type="expression" dxfId="354" priority="203">
      <formula>ISODD(ROW())</formula>
    </cfRule>
  </conditionalFormatting>
  <conditionalFormatting sqref="E97">
    <cfRule type="expression" dxfId="353" priority="201">
      <formula>ISODD(ROW())</formula>
    </cfRule>
  </conditionalFormatting>
  <conditionalFormatting sqref="E98">
    <cfRule type="expression" dxfId="352" priority="200">
      <formula>ISODD(ROW())</formula>
    </cfRule>
  </conditionalFormatting>
  <conditionalFormatting sqref="E99">
    <cfRule type="expression" dxfId="351" priority="199">
      <formula>ISODD(ROW())</formula>
    </cfRule>
  </conditionalFormatting>
  <conditionalFormatting sqref="I91">
    <cfRule type="expression" dxfId="350" priority="161">
      <formula>ISODD(ROW())</formula>
    </cfRule>
  </conditionalFormatting>
  <conditionalFormatting sqref="J101:J102">
    <cfRule type="expression" dxfId="349" priority="104">
      <formula>ISODD(ROW())</formula>
    </cfRule>
  </conditionalFormatting>
  <conditionalFormatting sqref="I76:I78">
    <cfRule type="expression" dxfId="348" priority="176">
      <formula>ISODD(ROW())</formula>
    </cfRule>
  </conditionalFormatting>
  <conditionalFormatting sqref="I96">
    <cfRule type="expression" dxfId="347" priority="171">
      <formula>ISODD(ROW())</formula>
    </cfRule>
  </conditionalFormatting>
  <conditionalFormatting sqref="I83">
    <cfRule type="expression" dxfId="346" priority="170">
      <formula>ISODD(ROW())</formula>
    </cfRule>
  </conditionalFormatting>
  <conditionalFormatting sqref="I84">
    <cfRule type="expression" dxfId="345" priority="169">
      <formula>ISODD(ROW())</formula>
    </cfRule>
  </conditionalFormatting>
  <conditionalFormatting sqref="I85">
    <cfRule type="expression" dxfId="344" priority="167">
      <formula>ISODD(ROW())</formula>
    </cfRule>
  </conditionalFormatting>
  <conditionalFormatting sqref="I86:I87">
    <cfRule type="expression" dxfId="343" priority="166">
      <formula>ISODD(ROW())</formula>
    </cfRule>
  </conditionalFormatting>
  <conditionalFormatting sqref="I88">
    <cfRule type="expression" dxfId="342" priority="165">
      <formula>ISODD(ROW())</formula>
    </cfRule>
  </conditionalFormatting>
  <conditionalFormatting sqref="I89">
    <cfRule type="expression" dxfId="341" priority="164">
      <formula>ISODD(ROW())</formula>
    </cfRule>
  </conditionalFormatting>
  <conditionalFormatting sqref="I90">
    <cfRule type="expression" dxfId="340" priority="163">
      <formula>ISODD(ROW())</formula>
    </cfRule>
  </conditionalFormatting>
  <conditionalFormatting sqref="I92">
    <cfRule type="expression" dxfId="339" priority="159">
      <formula>ISODD(ROW())</formula>
    </cfRule>
  </conditionalFormatting>
  <conditionalFormatting sqref="I93:I94">
    <cfRule type="expression" dxfId="338" priority="158">
      <formula>ISODD(ROW())</formula>
    </cfRule>
  </conditionalFormatting>
  <conditionalFormatting sqref="I95">
    <cfRule type="expression" dxfId="337" priority="154">
      <formula>ISODD(ROW())</formula>
    </cfRule>
  </conditionalFormatting>
  <conditionalFormatting sqref="I97">
    <cfRule type="expression" dxfId="336" priority="150">
      <formula>ISODD(ROW())</formula>
    </cfRule>
  </conditionalFormatting>
  <conditionalFormatting sqref="I98">
    <cfRule type="expression" dxfId="335" priority="149">
      <formula>ISODD(ROW())</formula>
    </cfRule>
  </conditionalFormatting>
  <conditionalFormatting sqref="I99">
    <cfRule type="expression" dxfId="334" priority="148">
      <formula>ISODD(ROW())</formula>
    </cfRule>
  </conditionalFormatting>
  <conditionalFormatting sqref="I100">
    <cfRule type="expression" dxfId="333" priority="145">
      <formula>ISODD(ROW())</formula>
    </cfRule>
  </conditionalFormatting>
  <conditionalFormatting sqref="I102">
    <cfRule type="expression" dxfId="332" priority="142">
      <formula>ISODD(ROW())</formula>
    </cfRule>
  </conditionalFormatting>
  <conditionalFormatting sqref="I101">
    <cfRule type="expression" dxfId="331" priority="141">
      <formula>ISODD(ROW())</formula>
    </cfRule>
  </conditionalFormatting>
  <conditionalFormatting sqref="I105">
    <cfRule type="expression" dxfId="330" priority="140">
      <formula>ISODD(ROW())</formula>
    </cfRule>
  </conditionalFormatting>
  <conditionalFormatting sqref="I104">
    <cfRule type="expression" dxfId="329" priority="139">
      <formula>ISODD(ROW())</formula>
    </cfRule>
  </conditionalFormatting>
  <conditionalFormatting sqref="I103">
    <cfRule type="expression" dxfId="328" priority="138">
      <formula>ISODD(ROW())</formula>
    </cfRule>
  </conditionalFormatting>
  <conditionalFormatting sqref="I119 I112:I116">
    <cfRule type="expression" dxfId="327" priority="133">
      <formula>ISODD(ROW())</formula>
    </cfRule>
  </conditionalFormatting>
  <conditionalFormatting sqref="I107:I108">
    <cfRule type="expression" dxfId="326" priority="129">
      <formula>ISODD(ROW())</formula>
    </cfRule>
  </conditionalFormatting>
  <conditionalFormatting sqref="I109">
    <cfRule type="expression" dxfId="325" priority="128">
      <formula>ISODD(ROW())</formula>
    </cfRule>
  </conditionalFormatting>
  <conditionalFormatting sqref="I110">
    <cfRule type="expression" dxfId="324" priority="126">
      <formula>ISODD(ROW())</formula>
    </cfRule>
  </conditionalFormatting>
  <conditionalFormatting sqref="I111">
    <cfRule type="expression" dxfId="323" priority="125">
      <formula>ISODD(ROW())</formula>
    </cfRule>
  </conditionalFormatting>
  <conditionalFormatting sqref="I117">
    <cfRule type="expression" dxfId="322" priority="124">
      <formula>ISODD(ROW())</formula>
    </cfRule>
  </conditionalFormatting>
  <conditionalFormatting sqref="I118">
    <cfRule type="expression" dxfId="321" priority="123">
      <formula>ISODD(ROW())</formula>
    </cfRule>
  </conditionalFormatting>
  <conditionalFormatting sqref="I121">
    <cfRule type="expression" dxfId="320" priority="122">
      <formula>ISODD(ROW())</formula>
    </cfRule>
  </conditionalFormatting>
  <conditionalFormatting sqref="I106">
    <cfRule type="expression" dxfId="319" priority="121">
      <formula>ISODD(ROW())</formula>
    </cfRule>
  </conditionalFormatting>
  <conditionalFormatting sqref="I123">
    <cfRule type="expression" dxfId="318" priority="120">
      <formula>ISODD(ROW())</formula>
    </cfRule>
  </conditionalFormatting>
  <conditionalFormatting sqref="I120">
    <cfRule type="expression" dxfId="317" priority="118">
      <formula>ISODD(ROW())</formula>
    </cfRule>
  </conditionalFormatting>
  <conditionalFormatting sqref="I136">
    <cfRule type="expression" dxfId="316" priority="115">
      <formula>ISODD(ROW())</formula>
    </cfRule>
  </conditionalFormatting>
  <conditionalFormatting sqref="I137">
    <cfRule type="expression" dxfId="315" priority="114">
      <formula>ISODD(ROW())</formula>
    </cfRule>
  </conditionalFormatting>
  <conditionalFormatting sqref="J100">
    <cfRule type="expression" dxfId="314" priority="106">
      <formula>ISODD(ROW())</formula>
    </cfRule>
  </conditionalFormatting>
  <conditionalFormatting sqref="E79">
    <cfRule type="expression" dxfId="313" priority="103">
      <formula>ISODD(ROW())</formula>
    </cfRule>
  </conditionalFormatting>
  <conditionalFormatting sqref="E80">
    <cfRule type="expression" dxfId="312" priority="102">
      <formula>ISODD(ROW())</formula>
    </cfRule>
  </conditionalFormatting>
  <conditionalFormatting sqref="E81">
    <cfRule type="expression" dxfId="311" priority="101">
      <formula>ISODD(ROW())</formula>
    </cfRule>
  </conditionalFormatting>
  <conditionalFormatting sqref="E82">
    <cfRule type="expression" dxfId="310" priority="100">
      <formula>ISODD(ROW())</formula>
    </cfRule>
  </conditionalFormatting>
  <conditionalFormatting sqref="I80:I82">
    <cfRule type="expression" dxfId="309" priority="99">
      <formula>ISODD(ROW())</formula>
    </cfRule>
  </conditionalFormatting>
  <conditionalFormatting sqref="I79">
    <cfRule type="expression" dxfId="308" priority="98">
      <formula>ISODD(ROW())</formula>
    </cfRule>
  </conditionalFormatting>
  <conditionalFormatting sqref="I80">
    <cfRule type="expression" dxfId="307" priority="97">
      <formula>ISODD(ROW())</formula>
    </cfRule>
  </conditionalFormatting>
  <conditionalFormatting sqref="I81">
    <cfRule type="expression" dxfId="306" priority="96">
      <formula>ISODD(ROW())</formula>
    </cfRule>
  </conditionalFormatting>
  <conditionalFormatting sqref="I82">
    <cfRule type="expression" dxfId="305" priority="95">
      <formula>ISODD(ROW())</formula>
    </cfRule>
  </conditionalFormatting>
  <conditionalFormatting sqref="B48">
    <cfRule type="expression" dxfId="304" priority="28">
      <formula>ISODD(ROW())</formula>
    </cfRule>
  </conditionalFormatting>
  <conditionalFormatting sqref="D79:D82">
    <cfRule type="expression" dxfId="303" priority="27">
      <formula>ISODD(ROW())</formula>
    </cfRule>
  </conditionalFormatting>
  <conditionalFormatting sqref="C114:C116">
    <cfRule type="expression" dxfId="302" priority="26">
      <formula>ISODD(ROW())</formula>
    </cfRule>
  </conditionalFormatting>
  <conditionalFormatting sqref="B79">
    <cfRule type="expression" dxfId="301" priority="24">
      <formula>ISODD(ROW())</formula>
    </cfRule>
  </conditionalFormatting>
  <conditionalFormatting sqref="E94">
    <cfRule type="expression" dxfId="300" priority="22">
      <formula>ISODD(ROW())</formula>
    </cfRule>
  </conditionalFormatting>
  <conditionalFormatting sqref="E19">
    <cfRule type="expression" dxfId="299" priority="19">
      <formula>ISODD(ROW())</formula>
    </cfRule>
  </conditionalFormatting>
  <conditionalFormatting sqref="C19:D20 F19:H20 J19:J20">
    <cfRule type="expression" dxfId="298" priority="21">
      <formula>ISODD(ROW())</formula>
    </cfRule>
  </conditionalFormatting>
  <conditionalFormatting sqref="E20">
    <cfRule type="expression" dxfId="297" priority="18">
      <formula>ISODD(ROW())</formula>
    </cfRule>
  </conditionalFormatting>
  <conditionalFormatting sqref="I20">
    <cfRule type="expression" dxfId="296" priority="17">
      <formula>ISODD(ROW())</formula>
    </cfRule>
  </conditionalFormatting>
  <conditionalFormatting sqref="I19">
    <cfRule type="expression" dxfId="295" priority="16">
      <formula>ISODD(ROW())</formula>
    </cfRule>
  </conditionalFormatting>
  <conditionalFormatting sqref="D122">
    <cfRule type="expression" dxfId="294" priority="15">
      <formula>ISODD(ROW())</formula>
    </cfRule>
  </conditionalFormatting>
  <conditionalFormatting sqref="I122">
    <cfRule type="expression" dxfId="293" priority="14">
      <formula>ISODD(ROW())</formula>
    </cfRule>
  </conditionalFormatting>
  <conditionalFormatting sqref="B16">
    <cfRule type="expression" dxfId="292" priority="11">
      <formula>ISODD(ROW())</formula>
    </cfRule>
  </conditionalFormatting>
  <conditionalFormatting sqref="B125">
    <cfRule type="expression" dxfId="291" priority="10">
      <formula>ISODD(ROW())</formula>
    </cfRule>
  </conditionalFormatting>
  <conditionalFormatting sqref="B72">
    <cfRule type="expression" dxfId="290" priority="6">
      <formula>ISODD(ROW())</formula>
    </cfRule>
  </conditionalFormatting>
  <conditionalFormatting sqref="C16:D16 J16:M16 F16:H16">
    <cfRule type="expression" dxfId="289" priority="5">
      <formula>ISODD(ROW())</formula>
    </cfRule>
  </conditionalFormatting>
  <conditionalFormatting sqref="I16">
    <cfRule type="expression" dxfId="288" priority="4">
      <formula>ISODD(ROW())</formula>
    </cfRule>
  </conditionalFormatting>
  <conditionalFormatting sqref="E16">
    <cfRule type="expression" dxfId="287" priority="3">
      <formula>ISODD(ROW())</formula>
    </cfRule>
  </conditionalFormatting>
  <dataValidations xWindow="745" yWindow="859" count="2">
    <dataValidation type="list" allowBlank="1" showInputMessage="1" showErrorMessage="1" promptTitle="*обязательно к заполнению" prompt="Выберете нужное" sqref="E101:E102 E86:E87 E76:E84 E90:E92 E94 E17 E21:E40 E111:E112 E114:E119 E48:E72">
      <formula1>Вид</formula1>
    </dataValidation>
    <dataValidation type="list" allowBlank="1" showInputMessage="1" showErrorMessage="1" promptTitle="ВАЖНО!" prompt="Выберете в какой половине дня Вам удобно получить доставку." sqref="F8">
      <formula1>СПИСОК</formula1>
    </dataValidation>
  </dataValidations>
  <hyperlinks>
    <hyperlink ref="C21" r:id="rId1" display="Хлеб Амарантовый цельнозерновой 310гр"/>
    <hyperlink ref="C22" r:id="rId2" display="Хлеб Балтийский Заварной 740гр"/>
    <hyperlink ref="C27" r:id="rId3" display="Хлеб Литовский заварной 470гр"/>
    <hyperlink ref="C30" r:id="rId4" display="Хлеб Полбовый Особый 440гр"/>
    <hyperlink ref="C33" r:id="rId5" display="Хлеб Старорусский 820гр"/>
    <hyperlink ref="C42" r:id="rId6" display="Багет Французский 290гр"/>
    <hyperlink ref="C45" r:id="rId7" display="Багет-мини Зерновой 170гр"/>
    <hyperlink ref="C47" r:id="rId8" display="Багет-мини Французский Луковый 170гр"/>
    <hyperlink ref="C76" r:id="rId9"/>
    <hyperlink ref="C83" r:id="rId10" display="Круассан Классический 65гр"/>
    <hyperlink ref="C85" r:id="rId11" display="Круассан с миндальным кремом 125гр"/>
    <hyperlink ref="C86" r:id="rId12" display="Круассан с ветчиной и сыром 90гр"/>
    <hyperlink ref="C96" r:id="rId13" display="Сосиска Премиум 12см 115гр"/>
    <hyperlink ref="C98" r:id="rId14" display="Хачапури с сулугуни и моцареллой 110гр"/>
    <hyperlink ref="C106" r:id="rId15"/>
    <hyperlink ref="C107" r:id="rId16"/>
    <hyperlink ref="C109" r:id="rId17"/>
    <hyperlink ref="C111" r:id="rId18"/>
    <hyperlink ref="C112" r:id="rId19"/>
    <hyperlink ref="C117" r:id="rId20" display="Сочень с творогом 90гр"/>
    <hyperlink ref="C52" r:id="rId21"/>
    <hyperlink ref="C54" r:id="rId22"/>
    <hyperlink ref="C67" r:id="rId23"/>
    <hyperlink ref="C69" r:id="rId24"/>
    <hyperlink ref="C51" r:id="rId25" display="Булочка пшеничная для гамбургера 40гр"/>
    <hyperlink ref="C53" r:id="rId26"/>
    <hyperlink ref="C66" r:id="rId27" display="Булочка рисовая для гамбургера 80гр"/>
    <hyperlink ref="C68" r:id="rId28" display="Булочка черная для гамбургера 80гр"/>
    <hyperlink ref="C123" r:id="rId29" display="Вафли сгущеночка"/>
    <hyperlink ref="C131" r:id="rId30" display="Печенье Красный Бархат 1кг"/>
    <hyperlink ref="C136" r:id="rId31" display="Печенье Морковное с курагой 1кг"/>
    <hyperlink ref="C137" r:id="rId32" display="Печенье Свекольное с курагой 1кг"/>
    <hyperlink ref="C132" r:id="rId33" display="Печенье Кукис с маком и клюквой 1кг"/>
    <hyperlink ref="C139" r:id="rId34"/>
    <hyperlink ref="C24" r:id="rId35" display="Хлеб Дрезденский 500гр"/>
    <hyperlink ref="C34" r:id="rId36" display="Хлеб Старорусский с клюквой 820гр"/>
    <hyperlink ref="C36" r:id="rId37" display="Хлеб Тартин пшеничный 520гр"/>
    <hyperlink ref="C38" r:id="rId38" display="Хлеб тостовый классический, 820 гр."/>
    <hyperlink ref="C37" r:id="rId39" display="Хлеб Тостовый фирменный, 820 гр"/>
    <hyperlink ref="C78" r:id="rId40" display="Кухен немецкий с яблоком и изюмом 185гр"/>
    <hyperlink ref="C90" r:id="rId41"/>
    <hyperlink ref="C91" r:id="rId42"/>
    <hyperlink ref="C95" r:id="rId43" display="Слойка клубнично-творожная мечта 145гр"/>
    <hyperlink ref="C101" r:id="rId44"/>
    <hyperlink ref="C102" r:id="rId45"/>
    <hyperlink ref="C103" r:id="rId46"/>
    <hyperlink ref="C104" r:id="rId47"/>
    <hyperlink ref="C105" r:id="rId48"/>
    <hyperlink ref="C120" r:id="rId49" display="Орешки со сгущенным молоком и грецкиим орехом 1кг"/>
    <hyperlink ref="C129" r:id="rId50"/>
    <hyperlink ref="C130" r:id="rId51" display="Печенье Имбирное 200гр"/>
    <hyperlink ref="C138" r:id="rId52" display="Печенье  Флаксы льняные 200гр"/>
    <hyperlink ref="C99" r:id="rId53" display="Хачапури с творогом и лимонной цедрой 110 гр."/>
    <hyperlink ref="C65" r:id="rId54" display="Булочка пшеничная для хот-дога 80гр"/>
    <hyperlink ref="C64" r:id="rId55" display="Булочка пшеничная для хот-дога 80гр"/>
    <hyperlink ref="C124" r:id="rId56" display="Чак-Чак 130гр"/>
    <hyperlink ref="C127" r:id="rId57" display="Печенье Гречневое с клюквой и чиа 200гр"/>
    <hyperlink ref="C121" r:id="rId58"/>
    <hyperlink ref="C97" r:id="rId59"/>
    <hyperlink ref="C93" r:id="rId60"/>
    <hyperlink ref="C92" r:id="rId61"/>
    <hyperlink ref="C89" r:id="rId62"/>
    <hyperlink ref="C125" r:id="rId63"/>
    <hyperlink ref="C19" r:id="rId64" display="Хлеб с конопляной мукой 360гр"/>
    <hyperlink ref="C20" r:id="rId65"/>
    <hyperlink ref="C18" r:id="rId66"/>
    <hyperlink ref="C94" r:id="rId67"/>
    <hyperlink ref="C77" r:id="rId68" display="Брецель с сыром 135гр"/>
    <hyperlink ref="C135" r:id="rId69"/>
    <hyperlink ref="C72" r:id="rId70"/>
    <hyperlink ref="C35" r:id="rId71"/>
  </hyperlinks>
  <pageMargins left="0.33333299999999999" right="0.33333299999999999" top="0.25" bottom="0.5" header="0.25" footer="0.25"/>
  <pageSetup orientation="portrait" r:id="rId72"/>
  <headerFooter>
    <oddFooter>&amp;C&amp;"Avenir Next Regular,Regular"&amp;12&amp;K000000&amp;P</oddFooter>
  </headerFooter>
  <drawing r:id="rId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59999389629810485"/>
  </sheetPr>
  <dimension ref="B1:L98"/>
  <sheetViews>
    <sheetView showGridLines="0" topLeftCell="A23" zoomScale="70" zoomScaleNormal="70" workbookViewId="0">
      <selection activeCell="C30" sqref="C30"/>
    </sheetView>
  </sheetViews>
  <sheetFormatPr defaultColWidth="23.33203125" defaultRowHeight="21.75" customHeight="1"/>
  <cols>
    <col min="1" max="1" width="18" style="2" customWidth="1"/>
    <col min="2" max="2" width="22.44140625" style="3" customWidth="1"/>
    <col min="3" max="3" width="61.44140625" style="3" customWidth="1"/>
    <col min="4" max="4" width="20.33203125" style="3" bestFit="1" customWidth="1"/>
    <col min="5" max="5" width="23.6640625" style="15" customWidth="1"/>
    <col min="6" max="6" width="15.88671875" style="3" customWidth="1"/>
    <col min="7" max="7" width="13.88671875" style="3" customWidth="1"/>
    <col min="8" max="8" width="18" style="3" customWidth="1"/>
    <col min="9" max="9" width="15.44140625" style="3" customWidth="1"/>
    <col min="10" max="10" width="4.44140625" style="3" hidden="1" customWidth="1"/>
    <col min="11" max="11" width="12.33203125" style="3" customWidth="1"/>
    <col min="12" max="12" width="14.88671875" style="3" customWidth="1"/>
    <col min="13" max="16384" width="23.33203125" style="2"/>
  </cols>
  <sheetData>
    <row r="1" spans="2:12" s="3" customFormat="1" ht="24.75" customHeight="1">
      <c r="B1" s="4"/>
      <c r="C1" s="16"/>
      <c r="D1" s="205" t="s">
        <v>446</v>
      </c>
      <c r="E1" s="205"/>
      <c r="F1" s="5"/>
      <c r="G1" s="5"/>
    </row>
    <row r="2" spans="2:12" s="3" customFormat="1" ht="33" customHeight="1">
      <c r="B2" s="93" t="s">
        <v>36</v>
      </c>
      <c r="C2" s="43" t="str">
        <f>'1. Хлеб и выпечка'!C2</f>
        <v>от</v>
      </c>
      <c r="D2" s="42">
        <f ca="1">'1. Хлеб и выпечка'!D2</f>
        <v>45418</v>
      </c>
      <c r="E2" s="7"/>
      <c r="F2" s="5"/>
      <c r="G2" s="5"/>
    </row>
    <row r="3" spans="2:12" s="3" customFormat="1" ht="27" customHeight="1" thickBot="1">
      <c r="B3" s="93" t="s">
        <v>100</v>
      </c>
      <c r="C3" s="43" t="s">
        <v>94</v>
      </c>
      <c r="D3" s="61">
        <f>'1. Хлеб и выпечка'!D3</f>
        <v>0</v>
      </c>
      <c r="E3" s="18"/>
      <c r="F3" s="5"/>
      <c r="G3" s="5"/>
    </row>
    <row r="4" spans="2:12" s="3" customFormat="1" ht="12" customHeight="1" thickTop="1">
      <c r="B4" s="19"/>
      <c r="C4" s="20"/>
      <c r="D4" s="20"/>
      <c r="E4" s="21"/>
      <c r="F4" s="5"/>
      <c r="G4" s="5"/>
    </row>
    <row r="5" spans="2:12" s="3" customFormat="1" ht="12.75" customHeight="1">
      <c r="B5" s="32" t="s">
        <v>34</v>
      </c>
      <c r="C5" s="62" t="str">
        <f>IF(('1. Хлеб и выпечка'!C4)=0,"",('1. Хлеб и выпечка'!C4))</f>
        <v/>
      </c>
      <c r="D5" s="63"/>
      <c r="E5" s="63"/>
      <c r="F5" s="5"/>
      <c r="G5" s="5"/>
    </row>
    <row r="6" spans="2:12" s="3" customFormat="1" ht="12.75" customHeight="1">
      <c r="B6" s="33"/>
      <c r="C6" s="16"/>
      <c r="E6" s="7"/>
      <c r="F6" s="5"/>
      <c r="G6" s="5"/>
    </row>
    <row r="7" spans="2:12" s="3" customFormat="1" ht="12.75" customHeight="1">
      <c r="B7" s="34" t="s">
        <v>35</v>
      </c>
      <c r="C7" s="62" t="str">
        <f>IF(('1. Хлеб и выпечка'!C6)=0,"",('1. Хлеб и выпечка'!C6))</f>
        <v/>
      </c>
      <c r="D7" s="63"/>
      <c r="E7" s="25"/>
      <c r="F7" s="5"/>
      <c r="G7" s="5"/>
      <c r="J7" s="11"/>
      <c r="K7" s="7"/>
      <c r="L7" s="5"/>
    </row>
    <row r="8" spans="2:12" s="3" customFormat="1" ht="12.75" customHeight="1">
      <c r="B8" s="33"/>
      <c r="C8" s="16"/>
      <c r="E8" s="7"/>
      <c r="F8" s="5"/>
      <c r="G8" s="5"/>
    </row>
    <row r="9" spans="2:12" s="3" customFormat="1" ht="12.75" customHeight="1">
      <c r="B9" s="34" t="s">
        <v>49</v>
      </c>
      <c r="C9" s="62" t="str">
        <f>IF(('1. Хлеб и выпечка'!C8)=0,"",('1. Хлеб и выпечка'!C8))</f>
        <v/>
      </c>
      <c r="D9" s="63"/>
      <c r="E9" s="63"/>
      <c r="F9" s="35"/>
      <c r="G9" s="62" t="str">
        <f>IF(('1. Хлеб и выпечка'!H8)=0,"",('1. Хлеб и выпечка'!H8))</f>
        <v>Рылеева 16А</v>
      </c>
      <c r="H9" s="39"/>
      <c r="I9" s="39"/>
      <c r="J9" s="39"/>
      <c r="K9" s="39"/>
      <c r="L9" s="38"/>
    </row>
    <row r="10" spans="2:12" s="3" customFormat="1" ht="12" customHeight="1">
      <c r="B10" s="4"/>
      <c r="C10" s="16"/>
      <c r="E10" s="7"/>
      <c r="F10" s="5"/>
      <c r="G10" s="40"/>
      <c r="K10" s="26"/>
    </row>
    <row r="11" spans="2:12" s="3" customFormat="1" ht="18.75" customHeight="1">
      <c r="B11" s="36"/>
      <c r="C11" s="16"/>
      <c r="E11" s="7"/>
      <c r="F11" s="35"/>
      <c r="G11" s="62" t="str">
        <f>IF(('1. Хлеб и выпечка'!H10)=0,"",('1. Хлеб и выпечка'!H10))</f>
        <v>Энтузиастов 12</v>
      </c>
      <c r="H11" s="39"/>
      <c r="I11" s="39"/>
      <c r="J11" s="39"/>
      <c r="K11" s="39"/>
      <c r="L11" s="38"/>
    </row>
    <row r="12" spans="2:12" s="3" customFormat="1" ht="7.5" customHeight="1">
      <c r="B12" s="36"/>
      <c r="C12" s="16"/>
      <c r="E12" s="7"/>
      <c r="F12" s="5"/>
      <c r="G12" s="44"/>
      <c r="H12" s="45"/>
      <c r="I12" s="45"/>
      <c r="J12" s="45"/>
      <c r="K12" s="45"/>
      <c r="L12" s="45"/>
    </row>
    <row r="13" spans="2:12" s="3" customFormat="1" ht="17.100000000000001" customHeight="1">
      <c r="B13" s="17"/>
      <c r="C13" s="16"/>
      <c r="E13" s="7"/>
      <c r="F13" s="5"/>
      <c r="G13" s="5"/>
      <c r="I13" s="4"/>
      <c r="J13" s="11"/>
      <c r="K13" s="8" t="s">
        <v>0</v>
      </c>
      <c r="L13" s="12" t="s">
        <v>26</v>
      </c>
    </row>
    <row r="14" spans="2:12" s="3" customFormat="1" ht="21.75" customHeight="1">
      <c r="B14" s="36" t="s">
        <v>60</v>
      </c>
      <c r="C14" s="16"/>
      <c r="E14" s="7"/>
      <c r="F14" s="5"/>
      <c r="G14" s="5"/>
      <c r="I14" s="8" t="s">
        <v>27</v>
      </c>
      <c r="J14" s="9"/>
      <c r="K14" s="13">
        <f>K163+'2. Кондитерские изделия'!J99+'3. Кулинария'!J41+'4. Замороженная продукция'!J65+'5. Напитки'!J23</f>
        <v>0</v>
      </c>
      <c r="L14" s="14">
        <f>L163+'2. Кондитерские изделия'!K99+'3. Кулинария'!K41+'4. Замороженная продукция'!K65+'5. Напитки'!K23</f>
        <v>0</v>
      </c>
    </row>
    <row r="15" spans="2:12" s="3" customFormat="1" ht="9.9" customHeight="1" thickBot="1">
      <c r="B15" s="4"/>
      <c r="E15" s="7"/>
      <c r="F15" s="5"/>
      <c r="G15" s="5"/>
      <c r="I15" s="4"/>
      <c r="J15" s="11"/>
      <c r="K15" s="7"/>
      <c r="L15" s="5"/>
    </row>
    <row r="16" spans="2:12" s="3" customFormat="1" ht="56.1" customHeight="1">
      <c r="B16" s="119" t="s">
        <v>1</v>
      </c>
      <c r="C16" s="28" t="s">
        <v>2</v>
      </c>
      <c r="D16" s="28" t="s">
        <v>22</v>
      </c>
      <c r="E16" s="28" t="s">
        <v>25</v>
      </c>
      <c r="F16" s="27" t="s">
        <v>23</v>
      </c>
      <c r="G16" s="29" t="s">
        <v>33</v>
      </c>
      <c r="H16" s="27" t="s">
        <v>57</v>
      </c>
      <c r="I16" s="27" t="s">
        <v>58</v>
      </c>
      <c r="J16" s="30"/>
      <c r="K16" s="41" t="s">
        <v>24</v>
      </c>
      <c r="L16" s="31" t="s">
        <v>3</v>
      </c>
    </row>
    <row r="17" spans="2:12" s="3" customFormat="1" ht="22.8" customHeight="1">
      <c r="B17" s="207" t="s">
        <v>65</v>
      </c>
      <c r="C17" s="58" t="s">
        <v>306</v>
      </c>
      <c r="D17" s="123"/>
      <c r="E17" s="49">
        <v>5</v>
      </c>
      <c r="F17" s="50">
        <v>221</v>
      </c>
      <c r="G17" s="50">
        <f>E17*F17</f>
        <v>1105</v>
      </c>
      <c r="H17" s="47" t="s">
        <v>126</v>
      </c>
      <c r="I17" s="47" t="s">
        <v>31</v>
      </c>
      <c r="J17" s="56"/>
      <c r="K17" s="103"/>
      <c r="L17" s="53" t="str">
        <f>IF((K17*G17)=0,"",(G17*K17))</f>
        <v/>
      </c>
    </row>
    <row r="18" spans="2:12" ht="25.8" customHeight="1">
      <c r="B18" s="207"/>
      <c r="C18" s="113" t="s">
        <v>17</v>
      </c>
      <c r="D18" s="144"/>
      <c r="E18" s="100">
        <v>5</v>
      </c>
      <c r="F18" s="101">
        <v>139.1</v>
      </c>
      <c r="G18" s="101">
        <f t="shared" ref="G18:G92" si="0">E18*F18</f>
        <v>695.5</v>
      </c>
      <c r="H18" s="47" t="s">
        <v>73</v>
      </c>
      <c r="I18" s="47" t="s">
        <v>31</v>
      </c>
      <c r="J18" s="128">
        <f>K18*E18</f>
        <v>0</v>
      </c>
      <c r="K18" s="103"/>
      <c r="L18" s="53" t="str">
        <f>IF((K18*G18)=0,"",(G18*K18))</f>
        <v/>
      </c>
    </row>
    <row r="19" spans="2:12" s="3" customFormat="1" ht="21.75" customHeight="1">
      <c r="B19" s="207" t="s">
        <v>18</v>
      </c>
      <c r="C19" s="113" t="s">
        <v>122</v>
      </c>
      <c r="D19" s="59"/>
      <c r="E19" s="100">
        <v>30</v>
      </c>
      <c r="F19" s="101">
        <v>57.7</v>
      </c>
      <c r="G19" s="101">
        <f t="shared" si="0"/>
        <v>1731</v>
      </c>
      <c r="H19" s="47"/>
      <c r="I19" s="47" t="s">
        <v>31</v>
      </c>
      <c r="J19" s="128"/>
      <c r="K19" s="103"/>
      <c r="L19" s="53" t="str">
        <f t="shared" ref="L19:L72" si="1">IF((K19*G19)=0,"",(G19*K19))</f>
        <v/>
      </c>
    </row>
    <row r="20" spans="2:12" ht="21.9" customHeight="1">
      <c r="B20" s="207"/>
      <c r="C20" s="58" t="s">
        <v>19</v>
      </c>
      <c r="D20" s="47"/>
      <c r="E20" s="55">
        <v>30</v>
      </c>
      <c r="F20" s="50">
        <v>57.7</v>
      </c>
      <c r="G20" s="50">
        <f t="shared" si="0"/>
        <v>1731</v>
      </c>
      <c r="H20" s="47" t="s">
        <v>67</v>
      </c>
      <c r="I20" s="47"/>
      <c r="J20" s="52">
        <f>K20*E20</f>
        <v>0</v>
      </c>
      <c r="K20" s="103"/>
      <c r="L20" s="53" t="str">
        <f t="shared" si="1"/>
        <v/>
      </c>
    </row>
    <row r="21" spans="2:12" s="3" customFormat="1" ht="21.9" customHeight="1">
      <c r="B21" s="207" t="s">
        <v>125</v>
      </c>
      <c r="C21" s="113" t="s">
        <v>66</v>
      </c>
      <c r="D21" s="123"/>
      <c r="E21" s="100">
        <v>5</v>
      </c>
      <c r="F21" s="101">
        <v>61.8</v>
      </c>
      <c r="G21" s="101">
        <f t="shared" si="0"/>
        <v>309</v>
      </c>
      <c r="H21" s="47" t="s">
        <v>118</v>
      </c>
      <c r="I21" s="59"/>
      <c r="J21" s="128">
        <f>K21*E21</f>
        <v>0</v>
      </c>
      <c r="K21" s="103"/>
      <c r="L21" s="53" t="str">
        <f t="shared" si="1"/>
        <v/>
      </c>
    </row>
    <row r="22" spans="2:12" s="3" customFormat="1" ht="21.9" customHeight="1">
      <c r="B22" s="207"/>
      <c r="C22" s="58" t="s">
        <v>222</v>
      </c>
      <c r="D22" s="123"/>
      <c r="E22" s="100">
        <v>5</v>
      </c>
      <c r="F22" s="101">
        <v>131.30000000000001</v>
      </c>
      <c r="G22" s="101">
        <f t="shared" si="0"/>
        <v>656.5</v>
      </c>
      <c r="H22" s="47" t="s">
        <v>223</v>
      </c>
      <c r="I22" s="47"/>
      <c r="J22" s="128">
        <f>K22*E22</f>
        <v>0</v>
      </c>
      <c r="K22" s="103"/>
      <c r="L22" s="53" t="str">
        <f t="shared" si="1"/>
        <v/>
      </c>
    </row>
    <row r="23" spans="2:12" s="3" customFormat="1" ht="21.9" customHeight="1">
      <c r="B23" s="207"/>
      <c r="C23" s="58" t="s">
        <v>432</v>
      </c>
      <c r="D23" s="123" t="s">
        <v>305</v>
      </c>
      <c r="E23" s="100">
        <v>5</v>
      </c>
      <c r="F23" s="101">
        <v>124</v>
      </c>
      <c r="G23" s="101">
        <f t="shared" si="0"/>
        <v>620</v>
      </c>
      <c r="H23" s="47" t="s">
        <v>223</v>
      </c>
      <c r="I23" s="47"/>
      <c r="J23" s="128">
        <f>K23*E23</f>
        <v>0</v>
      </c>
      <c r="K23" s="103"/>
      <c r="L23" s="53" t="str">
        <f t="shared" si="1"/>
        <v/>
      </c>
    </row>
    <row r="24" spans="2:12" s="3" customFormat="1" ht="21.75" customHeight="1">
      <c r="B24" s="207"/>
      <c r="C24" s="58" t="s">
        <v>343</v>
      </c>
      <c r="D24" s="123"/>
      <c r="E24" s="100">
        <v>1</v>
      </c>
      <c r="F24" s="101">
        <v>960</v>
      </c>
      <c r="G24" s="101">
        <f t="shared" si="0"/>
        <v>960</v>
      </c>
      <c r="H24" s="47" t="s">
        <v>344</v>
      </c>
      <c r="I24" s="47"/>
      <c r="J24" s="128"/>
      <c r="K24" s="103"/>
      <c r="L24" s="53" t="str">
        <f t="shared" si="1"/>
        <v/>
      </c>
    </row>
    <row r="25" spans="2:12" s="3" customFormat="1" ht="21.75" customHeight="1">
      <c r="B25" s="207"/>
      <c r="C25" s="48" t="s">
        <v>342</v>
      </c>
      <c r="D25" s="123"/>
      <c r="E25" s="100">
        <v>1</v>
      </c>
      <c r="F25" s="101">
        <v>960</v>
      </c>
      <c r="G25" s="101">
        <f t="shared" si="0"/>
        <v>960</v>
      </c>
      <c r="H25" s="47" t="s">
        <v>344</v>
      </c>
      <c r="I25" s="47"/>
      <c r="J25" s="128"/>
      <c r="K25" s="103"/>
      <c r="L25" s="53" t="str">
        <f t="shared" si="1"/>
        <v/>
      </c>
    </row>
    <row r="26" spans="2:12" s="3" customFormat="1" ht="21.75" customHeight="1">
      <c r="B26" s="174" t="s">
        <v>450</v>
      </c>
      <c r="C26" s="58" t="s">
        <v>161</v>
      </c>
      <c r="D26" s="47"/>
      <c r="E26" s="49">
        <v>3</v>
      </c>
      <c r="F26" s="50">
        <v>98.9</v>
      </c>
      <c r="G26" s="50">
        <f t="shared" si="0"/>
        <v>296.70000000000005</v>
      </c>
      <c r="H26" s="47" t="s">
        <v>287</v>
      </c>
      <c r="I26" s="47"/>
      <c r="J26" s="56"/>
      <c r="K26" s="103"/>
      <c r="L26" s="53" t="str">
        <f t="shared" si="1"/>
        <v/>
      </c>
    </row>
    <row r="27" spans="2:12" s="3" customFormat="1" ht="21.75" customHeight="1">
      <c r="B27" s="206" t="s">
        <v>304</v>
      </c>
      <c r="C27" s="58" t="s">
        <v>372</v>
      </c>
      <c r="D27" s="123"/>
      <c r="E27" s="49">
        <v>5</v>
      </c>
      <c r="F27" s="50">
        <v>98</v>
      </c>
      <c r="G27" s="50">
        <f t="shared" si="0"/>
        <v>490</v>
      </c>
      <c r="H27" s="47" t="s">
        <v>127</v>
      </c>
      <c r="I27" s="47" t="s">
        <v>373</v>
      </c>
      <c r="J27" s="56"/>
      <c r="K27" s="103"/>
      <c r="L27" s="53" t="str">
        <f t="shared" si="1"/>
        <v/>
      </c>
    </row>
    <row r="28" spans="2:12" s="3" customFormat="1" ht="21.75" customHeight="1">
      <c r="B28" s="206"/>
      <c r="C28" s="113" t="s">
        <v>265</v>
      </c>
      <c r="D28" s="144"/>
      <c r="E28" s="100">
        <v>5</v>
      </c>
      <c r="F28" s="101">
        <v>147.30000000000001</v>
      </c>
      <c r="G28" s="101">
        <f t="shared" si="0"/>
        <v>736.5</v>
      </c>
      <c r="H28" s="47" t="s">
        <v>74</v>
      </c>
      <c r="I28" s="47" t="s">
        <v>31</v>
      </c>
      <c r="J28" s="128"/>
      <c r="K28" s="103"/>
      <c r="L28" s="53" t="str">
        <f t="shared" si="1"/>
        <v/>
      </c>
    </row>
    <row r="29" spans="2:12" s="3" customFormat="1" ht="21.75" customHeight="1">
      <c r="B29" s="206"/>
      <c r="C29" s="58" t="s">
        <v>414</v>
      </c>
      <c r="D29" s="123"/>
      <c r="E29" s="55" t="s">
        <v>181</v>
      </c>
      <c r="F29" s="50">
        <v>215</v>
      </c>
      <c r="G29" s="50">
        <f t="shared" si="0"/>
        <v>1075</v>
      </c>
      <c r="H29" s="47" t="s">
        <v>30</v>
      </c>
      <c r="I29" s="47"/>
      <c r="J29" s="52"/>
      <c r="K29" s="103"/>
      <c r="L29" s="53" t="str">
        <f t="shared" si="1"/>
        <v/>
      </c>
    </row>
    <row r="30" spans="2:12" s="3" customFormat="1" ht="21.75" customHeight="1">
      <c r="B30" s="206"/>
      <c r="C30" s="113" t="s">
        <v>209</v>
      </c>
      <c r="D30" s="59"/>
      <c r="E30" s="100">
        <v>5</v>
      </c>
      <c r="F30" s="101">
        <v>189</v>
      </c>
      <c r="G30" s="101">
        <f t="shared" si="0"/>
        <v>945</v>
      </c>
      <c r="H30" s="47" t="s">
        <v>113</v>
      </c>
      <c r="I30" s="47" t="s">
        <v>31</v>
      </c>
      <c r="J30" s="128"/>
      <c r="K30" s="103"/>
      <c r="L30" s="53" t="str">
        <f t="shared" si="1"/>
        <v/>
      </c>
    </row>
    <row r="31" spans="2:12" s="3" customFormat="1" ht="21.75" customHeight="1">
      <c r="B31" s="206"/>
      <c r="C31" s="58" t="s">
        <v>203</v>
      </c>
      <c r="D31" s="47"/>
      <c r="E31" s="55" t="s">
        <v>4</v>
      </c>
      <c r="F31" s="50">
        <v>48.2</v>
      </c>
      <c r="G31" s="50">
        <f t="shared" si="0"/>
        <v>482</v>
      </c>
      <c r="H31" s="47" t="s">
        <v>109</v>
      </c>
      <c r="I31" s="47"/>
      <c r="J31" s="52"/>
      <c r="K31" s="103"/>
      <c r="L31" s="53" t="str">
        <f t="shared" si="1"/>
        <v/>
      </c>
    </row>
    <row r="32" spans="2:12" s="3" customFormat="1" ht="21.75" customHeight="1">
      <c r="B32" s="206"/>
      <c r="C32" s="58" t="s">
        <v>210</v>
      </c>
      <c r="D32" s="123"/>
      <c r="E32" s="100">
        <v>5</v>
      </c>
      <c r="F32" s="101">
        <v>123.6</v>
      </c>
      <c r="G32" s="101">
        <f t="shared" ref="G32:G36" si="2">E32*F32</f>
        <v>618</v>
      </c>
      <c r="H32" s="47" t="s">
        <v>74</v>
      </c>
      <c r="I32" s="47"/>
      <c r="J32" s="128"/>
      <c r="K32" s="103"/>
      <c r="L32" s="53" t="str">
        <f t="shared" si="1"/>
        <v/>
      </c>
    </row>
    <row r="33" spans="2:12" s="3" customFormat="1" ht="21.75" customHeight="1">
      <c r="B33" s="207" t="s">
        <v>419</v>
      </c>
      <c r="C33" s="58" t="s">
        <v>420</v>
      </c>
      <c r="D33" s="123"/>
      <c r="E33" s="100">
        <v>2</v>
      </c>
      <c r="F33" s="101">
        <v>493</v>
      </c>
      <c r="G33" s="101">
        <f t="shared" si="2"/>
        <v>986</v>
      </c>
      <c r="H33" s="47" t="s">
        <v>126</v>
      </c>
      <c r="I33" s="47"/>
      <c r="J33" s="128"/>
      <c r="K33" s="103"/>
      <c r="L33" s="53" t="str">
        <f t="shared" si="1"/>
        <v/>
      </c>
    </row>
    <row r="34" spans="2:12" s="3" customFormat="1" ht="21.75" customHeight="1">
      <c r="B34" s="207"/>
      <c r="C34" s="58" t="s">
        <v>421</v>
      </c>
      <c r="D34" s="123"/>
      <c r="E34" s="100">
        <v>2</v>
      </c>
      <c r="F34" s="101">
        <v>510</v>
      </c>
      <c r="G34" s="101">
        <f t="shared" si="2"/>
        <v>1020</v>
      </c>
      <c r="H34" s="47" t="s">
        <v>126</v>
      </c>
      <c r="I34" s="47"/>
      <c r="J34" s="128"/>
      <c r="K34" s="103"/>
      <c r="L34" s="53" t="str">
        <f t="shared" si="1"/>
        <v/>
      </c>
    </row>
    <row r="35" spans="2:12" s="3" customFormat="1" ht="21.75" customHeight="1">
      <c r="B35" s="189" t="s">
        <v>124</v>
      </c>
      <c r="C35" s="58" t="s">
        <v>114</v>
      </c>
      <c r="D35" s="47"/>
      <c r="E35" s="49">
        <v>2</v>
      </c>
      <c r="F35" s="50">
        <v>494.4</v>
      </c>
      <c r="G35" s="101">
        <f t="shared" si="2"/>
        <v>988.8</v>
      </c>
      <c r="H35" s="47" t="s">
        <v>126</v>
      </c>
      <c r="I35" s="47"/>
      <c r="J35" s="56"/>
      <c r="K35" s="103"/>
      <c r="L35" s="53" t="str">
        <f t="shared" si="1"/>
        <v/>
      </c>
    </row>
    <row r="36" spans="2:12" s="3" customFormat="1" ht="21.75" customHeight="1">
      <c r="B36" s="190"/>
      <c r="C36" s="58" t="s">
        <v>445</v>
      </c>
      <c r="D36" s="123" t="s">
        <v>305</v>
      </c>
      <c r="E36" s="49">
        <v>2</v>
      </c>
      <c r="F36" s="50">
        <v>130</v>
      </c>
      <c r="G36" s="101">
        <f t="shared" si="2"/>
        <v>260</v>
      </c>
      <c r="H36" s="47" t="s">
        <v>126</v>
      </c>
      <c r="I36" s="47"/>
      <c r="J36" s="56"/>
      <c r="K36" s="103"/>
      <c r="L36" s="53" t="str">
        <f t="shared" si="1"/>
        <v/>
      </c>
    </row>
    <row r="37" spans="2:12" s="3" customFormat="1" ht="21.75" customHeight="1">
      <c r="B37" s="208" t="s">
        <v>128</v>
      </c>
      <c r="C37" s="58" t="s">
        <v>184</v>
      </c>
      <c r="D37" s="123"/>
      <c r="E37" s="49">
        <v>8</v>
      </c>
      <c r="F37" s="50">
        <v>111.2</v>
      </c>
      <c r="G37" s="50">
        <f t="shared" si="0"/>
        <v>889.6</v>
      </c>
      <c r="H37" s="47" t="s">
        <v>67</v>
      </c>
      <c r="I37" s="47"/>
      <c r="J37" s="56"/>
      <c r="K37" s="103"/>
      <c r="L37" s="53" t="str">
        <f t="shared" si="1"/>
        <v/>
      </c>
    </row>
    <row r="38" spans="2:12" s="3" customFormat="1" ht="21.75" customHeight="1">
      <c r="B38" s="209"/>
      <c r="C38" s="58" t="s">
        <v>274</v>
      </c>
      <c r="D38" s="123"/>
      <c r="E38" s="49">
        <v>8</v>
      </c>
      <c r="F38" s="50">
        <v>123.6</v>
      </c>
      <c r="G38" s="50">
        <f t="shared" si="0"/>
        <v>988.8</v>
      </c>
      <c r="H38" s="47" t="s">
        <v>74</v>
      </c>
      <c r="I38" s="47"/>
      <c r="J38" s="56"/>
      <c r="K38" s="103"/>
      <c r="L38" s="53" t="str">
        <f t="shared" si="1"/>
        <v/>
      </c>
    </row>
    <row r="39" spans="2:12" s="3" customFormat="1" ht="21" customHeight="1">
      <c r="B39" s="209"/>
      <c r="C39" s="58" t="s">
        <v>185</v>
      </c>
      <c r="D39" s="123"/>
      <c r="E39" s="49">
        <v>10</v>
      </c>
      <c r="F39" s="50">
        <v>131.80000000000001</v>
      </c>
      <c r="G39" s="50">
        <f t="shared" si="0"/>
        <v>1318</v>
      </c>
      <c r="H39" s="47" t="s">
        <v>67</v>
      </c>
      <c r="I39" s="47"/>
      <c r="J39" s="56"/>
      <c r="K39" s="103"/>
      <c r="L39" s="53" t="str">
        <f t="shared" si="1"/>
        <v/>
      </c>
    </row>
    <row r="40" spans="2:12" s="3" customFormat="1" ht="21.75" customHeight="1">
      <c r="B40" s="209"/>
      <c r="C40" s="58" t="s">
        <v>275</v>
      </c>
      <c r="D40" s="123"/>
      <c r="E40" s="49">
        <v>8</v>
      </c>
      <c r="F40" s="50">
        <v>123.6</v>
      </c>
      <c r="G40" s="50">
        <f t="shared" si="0"/>
        <v>988.8</v>
      </c>
      <c r="H40" s="47" t="s">
        <v>67</v>
      </c>
      <c r="I40" s="47"/>
      <c r="J40" s="56"/>
      <c r="K40" s="103"/>
      <c r="L40" s="53" t="str">
        <f t="shared" si="1"/>
        <v/>
      </c>
    </row>
    <row r="41" spans="2:12" s="3" customFormat="1" ht="21.75" customHeight="1">
      <c r="B41" s="209"/>
      <c r="C41" s="58" t="s">
        <v>202</v>
      </c>
      <c r="D41" s="123"/>
      <c r="E41" s="49">
        <v>8</v>
      </c>
      <c r="F41" s="50">
        <v>111.2</v>
      </c>
      <c r="G41" s="50">
        <f>E41*F41</f>
        <v>889.6</v>
      </c>
      <c r="H41" s="47" t="s">
        <v>131</v>
      </c>
      <c r="I41" s="47"/>
      <c r="J41" s="56"/>
      <c r="K41" s="103"/>
      <c r="L41" s="53" t="str">
        <f t="shared" si="1"/>
        <v/>
      </c>
    </row>
    <row r="42" spans="2:12" s="3" customFormat="1" ht="21.75" customHeight="1">
      <c r="B42" s="209"/>
      <c r="C42" s="58" t="s">
        <v>174</v>
      </c>
      <c r="D42" s="123"/>
      <c r="E42" s="49">
        <v>9</v>
      </c>
      <c r="F42" s="50">
        <v>90.6</v>
      </c>
      <c r="G42" s="50">
        <f>E42*F42</f>
        <v>815.4</v>
      </c>
      <c r="H42" s="47" t="s">
        <v>74</v>
      </c>
      <c r="I42" s="47"/>
      <c r="J42" s="56"/>
      <c r="K42" s="103"/>
      <c r="L42" s="53" t="str">
        <f t="shared" si="1"/>
        <v/>
      </c>
    </row>
    <row r="43" spans="2:12" s="3" customFormat="1" ht="21.75" customHeight="1">
      <c r="B43" s="209"/>
      <c r="C43" s="58" t="s">
        <v>276</v>
      </c>
      <c r="D43" s="123"/>
      <c r="E43" s="49">
        <v>8</v>
      </c>
      <c r="F43" s="50">
        <v>115.4</v>
      </c>
      <c r="G43" s="50">
        <f t="shared" si="0"/>
        <v>923.2</v>
      </c>
      <c r="H43" s="47" t="s">
        <v>67</v>
      </c>
      <c r="I43" s="47"/>
      <c r="J43" s="56"/>
      <c r="K43" s="103"/>
      <c r="L43" s="53" t="str">
        <f t="shared" si="1"/>
        <v/>
      </c>
    </row>
    <row r="44" spans="2:12" s="3" customFormat="1" ht="21.75" customHeight="1">
      <c r="B44" s="209"/>
      <c r="C44" s="58" t="s">
        <v>363</v>
      </c>
      <c r="D44" s="144"/>
      <c r="E44" s="49">
        <v>8</v>
      </c>
      <c r="F44" s="50">
        <v>96</v>
      </c>
      <c r="G44" s="50">
        <f t="shared" si="0"/>
        <v>768</v>
      </c>
      <c r="H44" s="47" t="s">
        <v>74</v>
      </c>
      <c r="I44" s="47" t="s">
        <v>31</v>
      </c>
      <c r="J44" s="56"/>
      <c r="K44" s="103"/>
      <c r="L44" s="53" t="str">
        <f t="shared" si="1"/>
        <v/>
      </c>
    </row>
    <row r="45" spans="2:12" s="3" customFormat="1" ht="21.75" customHeight="1">
      <c r="B45" s="209"/>
      <c r="C45" s="58" t="s">
        <v>201</v>
      </c>
      <c r="D45" s="123"/>
      <c r="E45" s="49">
        <v>9</v>
      </c>
      <c r="F45" s="50">
        <v>123.6</v>
      </c>
      <c r="G45" s="50">
        <f t="shared" si="0"/>
        <v>1112.3999999999999</v>
      </c>
      <c r="H45" s="47" t="s">
        <v>74</v>
      </c>
      <c r="I45" s="47"/>
      <c r="J45" s="56"/>
      <c r="K45" s="103"/>
      <c r="L45" s="53" t="str">
        <f t="shared" si="1"/>
        <v/>
      </c>
    </row>
    <row r="46" spans="2:12" s="3" customFormat="1" ht="21.75" customHeight="1">
      <c r="B46" s="209"/>
      <c r="C46" s="58" t="s">
        <v>207</v>
      </c>
      <c r="D46" s="123"/>
      <c r="E46" s="49">
        <v>10</v>
      </c>
      <c r="F46" s="50">
        <v>90.6</v>
      </c>
      <c r="G46" s="50">
        <f t="shared" si="0"/>
        <v>906</v>
      </c>
      <c r="H46" s="47" t="s">
        <v>74</v>
      </c>
      <c r="I46" s="47"/>
      <c r="J46" s="56"/>
      <c r="K46" s="103"/>
      <c r="L46" s="53" t="str">
        <f t="shared" si="1"/>
        <v/>
      </c>
    </row>
    <row r="47" spans="2:12" s="3" customFormat="1" ht="21.75" customHeight="1">
      <c r="B47" s="209"/>
      <c r="C47" s="58" t="s">
        <v>200</v>
      </c>
      <c r="D47" s="123"/>
      <c r="E47" s="49">
        <v>4</v>
      </c>
      <c r="F47" s="50">
        <v>160</v>
      </c>
      <c r="G47" s="50">
        <f t="shared" si="0"/>
        <v>640</v>
      </c>
      <c r="H47" s="47" t="s">
        <v>67</v>
      </c>
      <c r="I47" s="47"/>
      <c r="J47" s="56"/>
      <c r="K47" s="103"/>
      <c r="L47" s="53" t="str">
        <f t="shared" si="1"/>
        <v/>
      </c>
    </row>
    <row r="48" spans="2:12" s="3" customFormat="1" ht="21.75" customHeight="1">
      <c r="B48" s="209"/>
      <c r="C48" s="58" t="s">
        <v>277</v>
      </c>
      <c r="D48" s="123"/>
      <c r="E48" s="49">
        <v>8</v>
      </c>
      <c r="F48" s="50">
        <v>156.6</v>
      </c>
      <c r="G48" s="50">
        <f t="shared" si="0"/>
        <v>1252.8</v>
      </c>
      <c r="H48" s="47" t="s">
        <v>67</v>
      </c>
      <c r="I48" s="47"/>
      <c r="J48" s="56"/>
      <c r="K48" s="103"/>
      <c r="L48" s="53" t="str">
        <f t="shared" si="1"/>
        <v/>
      </c>
    </row>
    <row r="49" spans="2:12" s="3" customFormat="1" ht="21.75" customHeight="1">
      <c r="B49" s="209"/>
      <c r="C49" s="58" t="s">
        <v>199</v>
      </c>
      <c r="D49" s="123"/>
      <c r="E49" s="49">
        <v>8</v>
      </c>
      <c r="F49" s="50">
        <v>160</v>
      </c>
      <c r="G49" s="50">
        <f t="shared" si="0"/>
        <v>1280</v>
      </c>
      <c r="H49" s="47" t="s">
        <v>67</v>
      </c>
      <c r="I49" s="47"/>
      <c r="J49" s="56"/>
      <c r="K49" s="103"/>
      <c r="L49" s="53" t="str">
        <f t="shared" si="1"/>
        <v/>
      </c>
    </row>
    <row r="50" spans="2:12" s="3" customFormat="1" ht="21.75" customHeight="1">
      <c r="B50" s="209"/>
      <c r="C50" s="58" t="s">
        <v>186</v>
      </c>
      <c r="D50" s="123"/>
      <c r="E50" s="49">
        <v>8</v>
      </c>
      <c r="F50" s="50">
        <v>164.8</v>
      </c>
      <c r="G50" s="50">
        <f t="shared" si="0"/>
        <v>1318.4</v>
      </c>
      <c r="H50" s="47" t="s">
        <v>67</v>
      </c>
      <c r="I50" s="47"/>
      <c r="J50" s="56"/>
      <c r="K50" s="103"/>
      <c r="L50" s="53" t="str">
        <f t="shared" si="1"/>
        <v/>
      </c>
    </row>
    <row r="51" spans="2:12" s="3" customFormat="1" ht="21.75" customHeight="1">
      <c r="B51" s="209"/>
      <c r="C51" s="58" t="s">
        <v>278</v>
      </c>
      <c r="D51" s="123"/>
      <c r="E51" s="49">
        <v>8</v>
      </c>
      <c r="F51" s="50">
        <v>152</v>
      </c>
      <c r="G51" s="50">
        <f t="shared" si="0"/>
        <v>1216</v>
      </c>
      <c r="H51" s="47" t="s">
        <v>67</v>
      </c>
      <c r="I51" s="47"/>
      <c r="J51" s="56"/>
      <c r="K51" s="103"/>
      <c r="L51" s="53" t="str">
        <f t="shared" si="1"/>
        <v/>
      </c>
    </row>
    <row r="52" spans="2:12" s="3" customFormat="1" ht="21.75" customHeight="1">
      <c r="B52" s="209"/>
      <c r="C52" s="58" t="s">
        <v>279</v>
      </c>
      <c r="D52" s="123"/>
      <c r="E52" s="49">
        <v>8</v>
      </c>
      <c r="F52" s="50">
        <v>164.8</v>
      </c>
      <c r="G52" s="50">
        <f t="shared" si="0"/>
        <v>1318.4</v>
      </c>
      <c r="H52" s="47" t="s">
        <v>67</v>
      </c>
      <c r="I52" s="47"/>
      <c r="J52" s="56"/>
      <c r="K52" s="103"/>
      <c r="L52" s="53" t="str">
        <f t="shared" si="1"/>
        <v/>
      </c>
    </row>
    <row r="53" spans="2:12" s="3" customFormat="1" ht="21.75" customHeight="1">
      <c r="B53" s="210"/>
      <c r="C53" s="58" t="s">
        <v>198</v>
      </c>
      <c r="D53" s="123"/>
      <c r="E53" s="49">
        <v>12</v>
      </c>
      <c r="F53" s="50">
        <v>207</v>
      </c>
      <c r="G53" s="50">
        <f t="shared" si="0"/>
        <v>2484</v>
      </c>
      <c r="H53" s="47" t="s">
        <v>67</v>
      </c>
      <c r="I53" s="47"/>
      <c r="J53" s="56"/>
      <c r="K53" s="103"/>
      <c r="L53" s="53" t="str">
        <f t="shared" si="1"/>
        <v/>
      </c>
    </row>
    <row r="54" spans="2:12" s="3" customFormat="1" ht="21.75" customHeight="1">
      <c r="B54" s="207" t="s">
        <v>153</v>
      </c>
      <c r="C54" s="113" t="s">
        <v>151</v>
      </c>
      <c r="D54" s="123"/>
      <c r="E54" s="100">
        <v>1</v>
      </c>
      <c r="F54" s="101">
        <v>535.6</v>
      </c>
      <c r="G54" s="101">
        <f t="shared" si="0"/>
        <v>535.6</v>
      </c>
      <c r="H54" s="59" t="s">
        <v>74</v>
      </c>
      <c r="I54" s="59"/>
      <c r="J54" s="128"/>
      <c r="K54" s="103"/>
      <c r="L54" s="53" t="str">
        <f t="shared" si="1"/>
        <v/>
      </c>
    </row>
    <row r="55" spans="2:12" s="3" customFormat="1" ht="21.75" customHeight="1">
      <c r="B55" s="207"/>
      <c r="C55" s="113" t="s">
        <v>152</v>
      </c>
      <c r="D55" s="123"/>
      <c r="E55" s="100">
        <v>1</v>
      </c>
      <c r="F55" s="101">
        <v>535.6</v>
      </c>
      <c r="G55" s="101">
        <f t="shared" si="0"/>
        <v>535.6</v>
      </c>
      <c r="H55" s="59" t="s">
        <v>74</v>
      </c>
      <c r="I55" s="59"/>
      <c r="J55" s="128"/>
      <c r="K55" s="103"/>
      <c r="L55" s="53" t="str">
        <f t="shared" si="1"/>
        <v/>
      </c>
    </row>
    <row r="56" spans="2:12" s="3" customFormat="1" ht="30" customHeight="1">
      <c r="B56" s="208" t="s">
        <v>81</v>
      </c>
      <c r="C56" s="113" t="s">
        <v>379</v>
      </c>
      <c r="D56" s="123"/>
      <c r="E56" s="100">
        <v>1</v>
      </c>
      <c r="F56" s="101">
        <v>984</v>
      </c>
      <c r="G56" s="101">
        <f t="shared" si="0"/>
        <v>984</v>
      </c>
      <c r="H56" s="59" t="s">
        <v>74</v>
      </c>
      <c r="I56" s="59"/>
      <c r="J56" s="128"/>
      <c r="K56" s="103"/>
      <c r="L56" s="53" t="str">
        <f t="shared" si="1"/>
        <v/>
      </c>
    </row>
    <row r="57" spans="2:12" ht="21.75" customHeight="1">
      <c r="B57" s="209"/>
      <c r="C57" s="58" t="s">
        <v>187</v>
      </c>
      <c r="D57" s="123"/>
      <c r="E57" s="49">
        <v>1</v>
      </c>
      <c r="F57" s="50">
        <v>792</v>
      </c>
      <c r="G57" s="50">
        <f t="shared" si="0"/>
        <v>792</v>
      </c>
      <c r="H57" s="47" t="s">
        <v>67</v>
      </c>
      <c r="I57" s="47"/>
      <c r="J57" s="56">
        <f t="shared" ref="J57:J78" si="3">K57*E57</f>
        <v>0</v>
      </c>
      <c r="K57" s="103"/>
      <c r="L57" s="53" t="str">
        <f t="shared" si="1"/>
        <v/>
      </c>
    </row>
    <row r="58" spans="2:12" ht="21.75" customHeight="1">
      <c r="B58" s="209"/>
      <c r="C58" s="58" t="s">
        <v>268</v>
      </c>
      <c r="D58" s="47"/>
      <c r="E58" s="49">
        <v>1</v>
      </c>
      <c r="F58" s="50">
        <v>960</v>
      </c>
      <c r="G58" s="50">
        <f t="shared" si="0"/>
        <v>960</v>
      </c>
      <c r="H58" s="47" t="s">
        <v>74</v>
      </c>
      <c r="I58" s="47"/>
      <c r="J58" s="56">
        <f t="shared" si="3"/>
        <v>0</v>
      </c>
      <c r="K58" s="103"/>
      <c r="L58" s="53" t="str">
        <f t="shared" si="1"/>
        <v/>
      </c>
    </row>
    <row r="59" spans="2:12" ht="21.75" customHeight="1">
      <c r="B59" s="209"/>
      <c r="C59" s="58" t="s">
        <v>188</v>
      </c>
      <c r="D59" s="123"/>
      <c r="E59" s="49">
        <v>1</v>
      </c>
      <c r="F59" s="50">
        <v>1200</v>
      </c>
      <c r="G59" s="50">
        <f t="shared" si="0"/>
        <v>1200</v>
      </c>
      <c r="H59" s="47" t="s">
        <v>67</v>
      </c>
      <c r="I59" s="47"/>
      <c r="J59" s="56">
        <f t="shared" si="3"/>
        <v>0</v>
      </c>
      <c r="K59" s="103"/>
      <c r="L59" s="53" t="str">
        <f t="shared" si="1"/>
        <v/>
      </c>
    </row>
    <row r="60" spans="2:12" s="3" customFormat="1" ht="21.75" customHeight="1">
      <c r="B60" s="209"/>
      <c r="C60" s="58" t="s">
        <v>303</v>
      </c>
      <c r="D60" s="123"/>
      <c r="E60" s="49">
        <v>1</v>
      </c>
      <c r="F60" s="50">
        <v>1560</v>
      </c>
      <c r="G60" s="50">
        <f t="shared" si="0"/>
        <v>1560</v>
      </c>
      <c r="H60" s="47" t="s">
        <v>67</v>
      </c>
      <c r="I60" s="47"/>
      <c r="J60" s="56">
        <f t="shared" si="3"/>
        <v>0</v>
      </c>
      <c r="K60" s="103"/>
      <c r="L60" s="53" t="str">
        <f t="shared" si="1"/>
        <v/>
      </c>
    </row>
    <row r="61" spans="2:12" s="3" customFormat="1" ht="21.75" customHeight="1">
      <c r="B61" s="209"/>
      <c r="C61" s="58" t="s">
        <v>148</v>
      </c>
      <c r="D61" s="47"/>
      <c r="E61" s="49">
        <v>1</v>
      </c>
      <c r="F61" s="50">
        <v>792</v>
      </c>
      <c r="G61" s="50">
        <f t="shared" si="0"/>
        <v>792</v>
      </c>
      <c r="H61" s="47" t="s">
        <v>67</v>
      </c>
      <c r="I61" s="47"/>
      <c r="J61" s="56">
        <f t="shared" si="3"/>
        <v>0</v>
      </c>
      <c r="K61" s="103"/>
      <c r="L61" s="53" t="str">
        <f t="shared" si="1"/>
        <v/>
      </c>
    </row>
    <row r="62" spans="2:12" ht="21.75" customHeight="1">
      <c r="B62" s="209"/>
      <c r="C62" s="58" t="s">
        <v>269</v>
      </c>
      <c r="D62" s="47"/>
      <c r="E62" s="49">
        <v>1</v>
      </c>
      <c r="F62" s="50">
        <v>968</v>
      </c>
      <c r="G62" s="50">
        <f t="shared" si="0"/>
        <v>968</v>
      </c>
      <c r="H62" s="47" t="s">
        <v>67</v>
      </c>
      <c r="I62" s="47"/>
      <c r="J62" s="56">
        <f t="shared" si="3"/>
        <v>0</v>
      </c>
      <c r="K62" s="103"/>
      <c r="L62" s="53" t="str">
        <f t="shared" si="1"/>
        <v/>
      </c>
    </row>
    <row r="63" spans="2:12" s="3" customFormat="1" ht="21.75" customHeight="1">
      <c r="B63" s="209"/>
      <c r="C63" s="58" t="s">
        <v>175</v>
      </c>
      <c r="D63" s="123"/>
      <c r="E63" s="49">
        <v>1</v>
      </c>
      <c r="F63" s="50">
        <v>640</v>
      </c>
      <c r="G63" s="50">
        <f t="shared" si="0"/>
        <v>640</v>
      </c>
      <c r="H63" s="47" t="s">
        <v>74</v>
      </c>
      <c r="I63" s="47"/>
      <c r="J63" s="56">
        <f t="shared" si="3"/>
        <v>0</v>
      </c>
      <c r="K63" s="103"/>
      <c r="L63" s="53" t="str">
        <f t="shared" si="1"/>
        <v/>
      </c>
    </row>
    <row r="64" spans="2:12" ht="21.75" customHeight="1">
      <c r="B64" s="209"/>
      <c r="C64" s="58" t="s">
        <v>270</v>
      </c>
      <c r="D64" s="47"/>
      <c r="E64" s="49">
        <v>1</v>
      </c>
      <c r="F64" s="50">
        <v>992</v>
      </c>
      <c r="G64" s="50">
        <f t="shared" si="0"/>
        <v>992</v>
      </c>
      <c r="H64" s="47" t="s">
        <v>67</v>
      </c>
      <c r="I64" s="47"/>
      <c r="J64" s="56">
        <f t="shared" si="3"/>
        <v>0</v>
      </c>
      <c r="K64" s="103"/>
      <c r="L64" s="53" t="str">
        <f t="shared" si="1"/>
        <v/>
      </c>
    </row>
    <row r="65" spans="2:12" ht="21.75" customHeight="1">
      <c r="B65" s="209"/>
      <c r="C65" s="58" t="s">
        <v>141</v>
      </c>
      <c r="D65" s="47"/>
      <c r="E65" s="49">
        <v>1</v>
      </c>
      <c r="F65" s="50">
        <v>1008</v>
      </c>
      <c r="G65" s="50">
        <f t="shared" si="0"/>
        <v>1008</v>
      </c>
      <c r="H65" s="47" t="s">
        <v>74</v>
      </c>
      <c r="I65" s="47"/>
      <c r="J65" s="56">
        <f t="shared" si="3"/>
        <v>0</v>
      </c>
      <c r="K65" s="103"/>
      <c r="L65" s="53" t="str">
        <f t="shared" si="1"/>
        <v/>
      </c>
    </row>
    <row r="66" spans="2:12" s="3" customFormat="1" ht="21.75" customHeight="1">
      <c r="B66" s="209"/>
      <c r="C66" s="58" t="s">
        <v>208</v>
      </c>
      <c r="D66" s="47"/>
      <c r="E66" s="49">
        <v>1</v>
      </c>
      <c r="F66" s="50">
        <v>712</v>
      </c>
      <c r="G66" s="50">
        <f t="shared" si="0"/>
        <v>712</v>
      </c>
      <c r="H66" s="47" t="s">
        <v>74</v>
      </c>
      <c r="I66" s="47"/>
      <c r="J66" s="56">
        <f t="shared" si="3"/>
        <v>0</v>
      </c>
      <c r="K66" s="103"/>
      <c r="L66" s="53" t="str">
        <f t="shared" si="1"/>
        <v/>
      </c>
    </row>
    <row r="67" spans="2:12" ht="21.75" customHeight="1">
      <c r="B67" s="209"/>
      <c r="C67" s="58" t="s">
        <v>129</v>
      </c>
      <c r="D67" s="47"/>
      <c r="E67" s="49">
        <v>1</v>
      </c>
      <c r="F67" s="50">
        <v>608</v>
      </c>
      <c r="G67" s="50">
        <f t="shared" si="0"/>
        <v>608</v>
      </c>
      <c r="H67" s="47" t="s">
        <v>67</v>
      </c>
      <c r="I67" s="47"/>
      <c r="J67" s="56">
        <f t="shared" si="3"/>
        <v>0</v>
      </c>
      <c r="K67" s="103"/>
      <c r="L67" s="53" t="str">
        <f t="shared" si="1"/>
        <v/>
      </c>
    </row>
    <row r="68" spans="2:12" ht="21.75" customHeight="1">
      <c r="B68" s="209"/>
      <c r="C68" s="58" t="s">
        <v>271</v>
      </c>
      <c r="D68" s="47"/>
      <c r="E68" s="49">
        <v>1</v>
      </c>
      <c r="F68" s="50">
        <v>1260</v>
      </c>
      <c r="G68" s="50">
        <f t="shared" si="0"/>
        <v>1260</v>
      </c>
      <c r="H68" s="47" t="s">
        <v>67</v>
      </c>
      <c r="I68" s="47"/>
      <c r="J68" s="56">
        <f t="shared" si="3"/>
        <v>0</v>
      </c>
      <c r="K68" s="103"/>
      <c r="L68" s="53" t="str">
        <f t="shared" si="1"/>
        <v/>
      </c>
    </row>
    <row r="69" spans="2:12" ht="21.75" customHeight="1">
      <c r="B69" s="209"/>
      <c r="C69" s="58" t="s">
        <v>142</v>
      </c>
      <c r="D69" s="47"/>
      <c r="E69" s="49">
        <v>1</v>
      </c>
      <c r="F69" s="50">
        <v>1224</v>
      </c>
      <c r="G69" s="50">
        <f t="shared" si="0"/>
        <v>1224</v>
      </c>
      <c r="H69" s="47" t="s">
        <v>67</v>
      </c>
      <c r="I69" s="47"/>
      <c r="J69" s="56">
        <f t="shared" si="3"/>
        <v>0</v>
      </c>
      <c r="K69" s="103"/>
      <c r="L69" s="53" t="str">
        <f t="shared" si="1"/>
        <v/>
      </c>
    </row>
    <row r="70" spans="2:12" ht="21.75" customHeight="1">
      <c r="B70" s="209"/>
      <c r="C70" s="58" t="s">
        <v>189</v>
      </c>
      <c r="D70" s="123"/>
      <c r="E70" s="49">
        <v>1</v>
      </c>
      <c r="F70" s="50">
        <v>1472</v>
      </c>
      <c r="G70" s="50">
        <f t="shared" si="0"/>
        <v>1472</v>
      </c>
      <c r="H70" s="47" t="s">
        <v>67</v>
      </c>
      <c r="I70" s="47"/>
      <c r="J70" s="56">
        <f t="shared" si="3"/>
        <v>0</v>
      </c>
      <c r="K70" s="103"/>
      <c r="L70" s="53" t="str">
        <f t="shared" si="1"/>
        <v/>
      </c>
    </row>
    <row r="71" spans="2:12" ht="21.75" customHeight="1">
      <c r="B71" s="209"/>
      <c r="C71" s="58" t="s">
        <v>272</v>
      </c>
      <c r="D71" s="47"/>
      <c r="E71" s="49">
        <v>1</v>
      </c>
      <c r="F71" s="50">
        <v>1400</v>
      </c>
      <c r="G71" s="50">
        <f t="shared" si="0"/>
        <v>1400</v>
      </c>
      <c r="H71" s="47" t="s">
        <v>67</v>
      </c>
      <c r="I71" s="47"/>
      <c r="J71" s="56">
        <f t="shared" si="3"/>
        <v>0</v>
      </c>
      <c r="K71" s="103"/>
      <c r="L71" s="53" t="str">
        <f t="shared" si="1"/>
        <v/>
      </c>
    </row>
    <row r="72" spans="2:12" s="3" customFormat="1" ht="21.75" customHeight="1">
      <c r="B72" s="210"/>
      <c r="C72" s="58" t="s">
        <v>273</v>
      </c>
      <c r="D72" s="47"/>
      <c r="E72" s="49">
        <v>1</v>
      </c>
      <c r="F72" s="50">
        <v>1280</v>
      </c>
      <c r="G72" s="50">
        <f t="shared" si="0"/>
        <v>1280</v>
      </c>
      <c r="H72" s="47" t="s">
        <v>67</v>
      </c>
      <c r="I72" s="47"/>
      <c r="J72" s="56">
        <f>K72*E72</f>
        <v>0</v>
      </c>
      <c r="K72" s="103"/>
      <c r="L72" s="53" t="str">
        <f t="shared" si="1"/>
        <v/>
      </c>
    </row>
    <row r="73" spans="2:12" s="3" customFormat="1" ht="21.75" customHeight="1">
      <c r="B73" s="208" t="s">
        <v>82</v>
      </c>
      <c r="C73" s="58" t="s">
        <v>146</v>
      </c>
      <c r="D73" s="47"/>
      <c r="E73" s="49">
        <v>1</v>
      </c>
      <c r="F73" s="50">
        <v>741.6</v>
      </c>
      <c r="G73" s="50">
        <f t="shared" si="0"/>
        <v>741.6</v>
      </c>
      <c r="H73" s="47"/>
      <c r="I73" s="47" t="s">
        <v>31</v>
      </c>
      <c r="J73" s="56">
        <f t="shared" si="3"/>
        <v>0</v>
      </c>
      <c r="K73" s="103"/>
      <c r="L73" s="53" t="str">
        <f t="shared" ref="L73:L97" si="4">IF((K73*G73)=0,"",(G73*K73))</f>
        <v/>
      </c>
    </row>
    <row r="74" spans="2:12" s="3" customFormat="1" ht="21.75" customHeight="1">
      <c r="B74" s="209"/>
      <c r="C74" s="58" t="s">
        <v>190</v>
      </c>
      <c r="D74" s="123"/>
      <c r="E74" s="49">
        <v>1</v>
      </c>
      <c r="F74" s="50">
        <v>1236</v>
      </c>
      <c r="G74" s="50">
        <f t="shared" si="0"/>
        <v>1236</v>
      </c>
      <c r="H74" s="47"/>
      <c r="I74" s="47" t="s">
        <v>31</v>
      </c>
      <c r="J74" s="56">
        <f t="shared" si="3"/>
        <v>0</v>
      </c>
      <c r="K74" s="103"/>
      <c r="L74" s="53" t="str">
        <f t="shared" si="4"/>
        <v/>
      </c>
    </row>
    <row r="75" spans="2:12" s="3" customFormat="1" ht="21.75" customHeight="1">
      <c r="B75" s="209"/>
      <c r="C75" s="58" t="s">
        <v>137</v>
      </c>
      <c r="D75" s="47"/>
      <c r="E75" s="49">
        <v>1</v>
      </c>
      <c r="F75" s="50">
        <v>815.8</v>
      </c>
      <c r="G75" s="50">
        <f t="shared" si="0"/>
        <v>815.8</v>
      </c>
      <c r="H75" s="47"/>
      <c r="I75" s="47" t="s">
        <v>31</v>
      </c>
      <c r="J75" s="56">
        <f t="shared" si="3"/>
        <v>0</v>
      </c>
      <c r="K75" s="103"/>
      <c r="L75" s="53" t="str">
        <f t="shared" si="4"/>
        <v/>
      </c>
    </row>
    <row r="76" spans="2:12" s="3" customFormat="1" ht="21.75" customHeight="1">
      <c r="B76" s="209"/>
      <c r="C76" s="58" t="s">
        <v>139</v>
      </c>
      <c r="D76" s="47"/>
      <c r="E76" s="49">
        <v>1</v>
      </c>
      <c r="F76" s="50">
        <v>765.3</v>
      </c>
      <c r="G76" s="50">
        <f t="shared" si="0"/>
        <v>765.3</v>
      </c>
      <c r="H76" s="47"/>
      <c r="I76" s="47" t="s">
        <v>31</v>
      </c>
      <c r="J76" s="56">
        <f t="shared" si="3"/>
        <v>0</v>
      </c>
      <c r="K76" s="103"/>
      <c r="L76" s="53" t="str">
        <f t="shared" si="4"/>
        <v/>
      </c>
    </row>
    <row r="77" spans="2:12" s="3" customFormat="1" ht="21.75" customHeight="1">
      <c r="B77" s="209"/>
      <c r="C77" s="117" t="s">
        <v>138</v>
      </c>
      <c r="D77" s="47"/>
      <c r="E77" s="49">
        <v>1</v>
      </c>
      <c r="F77" s="50">
        <v>626.20000000000005</v>
      </c>
      <c r="G77" s="50">
        <f>E77*F77</f>
        <v>626.20000000000005</v>
      </c>
      <c r="H77" s="47"/>
      <c r="I77" s="47" t="s">
        <v>31</v>
      </c>
      <c r="J77" s="56">
        <f t="shared" si="3"/>
        <v>0</v>
      </c>
      <c r="K77" s="103"/>
      <c r="L77" s="53" t="str">
        <f t="shared" si="4"/>
        <v/>
      </c>
    </row>
    <row r="78" spans="2:12" s="3" customFormat="1" ht="21.75" customHeight="1">
      <c r="B78" s="209"/>
      <c r="C78" s="58" t="s">
        <v>143</v>
      </c>
      <c r="D78" s="47"/>
      <c r="E78" s="49">
        <v>1</v>
      </c>
      <c r="F78" s="50">
        <v>1153.5999999999999</v>
      </c>
      <c r="G78" s="50">
        <f>E78*F78</f>
        <v>1153.5999999999999</v>
      </c>
      <c r="H78" s="47"/>
      <c r="I78" s="47" t="s">
        <v>31</v>
      </c>
      <c r="J78" s="56">
        <f t="shared" si="3"/>
        <v>0</v>
      </c>
      <c r="K78" s="103"/>
      <c r="L78" s="53" t="str">
        <f t="shared" si="4"/>
        <v/>
      </c>
    </row>
    <row r="79" spans="2:12" s="3" customFormat="1" ht="21.75" customHeight="1">
      <c r="B79" s="209"/>
      <c r="C79" s="58" t="s">
        <v>140</v>
      </c>
      <c r="D79" s="47"/>
      <c r="E79" s="49">
        <v>1</v>
      </c>
      <c r="F79" s="50">
        <v>1050.5999999999999</v>
      </c>
      <c r="G79" s="50">
        <f>E79*F79</f>
        <v>1050.5999999999999</v>
      </c>
      <c r="H79" s="47"/>
      <c r="I79" s="47" t="s">
        <v>31</v>
      </c>
      <c r="J79" s="56"/>
      <c r="K79" s="103"/>
      <c r="L79" s="53" t="str">
        <f t="shared" si="4"/>
        <v/>
      </c>
    </row>
    <row r="80" spans="2:12" s="3" customFormat="1" ht="21.75" customHeight="1">
      <c r="B80" s="209"/>
      <c r="C80" s="58" t="s">
        <v>144</v>
      </c>
      <c r="D80" s="47"/>
      <c r="E80" s="49">
        <v>1</v>
      </c>
      <c r="F80" s="50">
        <v>1043.4000000000001</v>
      </c>
      <c r="G80" s="50">
        <f>E80*F80</f>
        <v>1043.4000000000001</v>
      </c>
      <c r="H80" s="47"/>
      <c r="I80" s="47" t="s">
        <v>31</v>
      </c>
      <c r="J80" s="56"/>
      <c r="K80" s="103"/>
      <c r="L80" s="53" t="str">
        <f t="shared" si="4"/>
        <v/>
      </c>
    </row>
    <row r="81" spans="2:12" s="3" customFormat="1" ht="21.75" customHeight="1">
      <c r="B81" s="209"/>
      <c r="C81" s="58" t="s">
        <v>433</v>
      </c>
      <c r="D81" s="123"/>
      <c r="E81" s="49">
        <v>1</v>
      </c>
      <c r="F81" s="50">
        <v>1421.4</v>
      </c>
      <c r="G81" s="50">
        <f t="shared" si="0"/>
        <v>1421.4</v>
      </c>
      <c r="H81" s="47"/>
      <c r="I81" s="47" t="s">
        <v>31</v>
      </c>
      <c r="J81" s="56"/>
      <c r="K81" s="103"/>
      <c r="L81" s="53" t="str">
        <f t="shared" si="4"/>
        <v/>
      </c>
    </row>
    <row r="82" spans="2:12" s="3" customFormat="1" ht="21.75" customHeight="1">
      <c r="B82" s="209"/>
      <c r="C82" s="58" t="s">
        <v>192</v>
      </c>
      <c r="D82" s="47"/>
      <c r="E82" s="49">
        <v>1</v>
      </c>
      <c r="F82" s="50">
        <v>1105</v>
      </c>
      <c r="G82" s="50">
        <f t="shared" si="0"/>
        <v>1105</v>
      </c>
      <c r="H82" s="47"/>
      <c r="I82" s="47" t="s">
        <v>31</v>
      </c>
      <c r="J82" s="56"/>
      <c r="K82" s="103"/>
      <c r="L82" s="53" t="str">
        <f t="shared" si="4"/>
        <v/>
      </c>
    </row>
    <row r="83" spans="2:12" s="3" customFormat="1" ht="21.75" customHeight="1">
      <c r="B83" s="209"/>
      <c r="C83" s="58" t="s">
        <v>197</v>
      </c>
      <c r="D83" s="47"/>
      <c r="E83" s="49">
        <v>1</v>
      </c>
      <c r="F83" s="50">
        <v>1120.5999999999999</v>
      </c>
      <c r="G83" s="50">
        <f t="shared" si="0"/>
        <v>1120.5999999999999</v>
      </c>
      <c r="H83" s="47"/>
      <c r="I83" s="47" t="s">
        <v>31</v>
      </c>
      <c r="J83" s="56"/>
      <c r="K83" s="103"/>
      <c r="L83" s="53" t="str">
        <f t="shared" si="4"/>
        <v/>
      </c>
    </row>
    <row r="84" spans="2:12" s="3" customFormat="1" ht="21.75" customHeight="1">
      <c r="B84" s="209"/>
      <c r="C84" s="58" t="s">
        <v>360</v>
      </c>
      <c r="D84" s="144"/>
      <c r="E84" s="49">
        <v>1</v>
      </c>
      <c r="F84" s="50">
        <v>510</v>
      </c>
      <c r="G84" s="50">
        <f t="shared" si="0"/>
        <v>510</v>
      </c>
      <c r="H84" s="47"/>
      <c r="I84" s="47" t="s">
        <v>31</v>
      </c>
      <c r="J84" s="56"/>
      <c r="K84" s="103"/>
      <c r="L84" s="53" t="str">
        <f t="shared" si="4"/>
        <v/>
      </c>
    </row>
    <row r="85" spans="2:12" s="3" customFormat="1" ht="21.75" customHeight="1">
      <c r="B85" s="209"/>
      <c r="C85" s="58" t="s">
        <v>359</v>
      </c>
      <c r="D85" s="144"/>
      <c r="E85" s="49">
        <v>1</v>
      </c>
      <c r="F85" s="50">
        <v>638</v>
      </c>
      <c r="G85" s="50">
        <f t="shared" si="0"/>
        <v>638</v>
      </c>
      <c r="H85" s="47"/>
      <c r="I85" s="47" t="s">
        <v>31</v>
      </c>
      <c r="J85" s="56"/>
      <c r="K85" s="103"/>
      <c r="L85" s="53" t="str">
        <f t="shared" si="4"/>
        <v/>
      </c>
    </row>
    <row r="86" spans="2:12" s="3" customFormat="1" ht="21.75" customHeight="1">
      <c r="B86" s="209"/>
      <c r="C86" s="58" t="s">
        <v>374</v>
      </c>
      <c r="D86" s="144"/>
      <c r="E86" s="49">
        <v>1</v>
      </c>
      <c r="F86" s="50">
        <v>600</v>
      </c>
      <c r="G86" s="50">
        <f t="shared" si="0"/>
        <v>600</v>
      </c>
      <c r="H86" s="47"/>
      <c r="I86" s="47" t="s">
        <v>31</v>
      </c>
      <c r="J86" s="56"/>
      <c r="K86" s="103"/>
      <c r="L86" s="53" t="str">
        <f t="shared" si="4"/>
        <v/>
      </c>
    </row>
    <row r="87" spans="2:12" s="3" customFormat="1" ht="21.75" customHeight="1">
      <c r="B87" s="209"/>
      <c r="C87" s="58" t="s">
        <v>375</v>
      </c>
      <c r="D87" s="144"/>
      <c r="E87" s="49">
        <v>1</v>
      </c>
      <c r="F87" s="50">
        <v>510</v>
      </c>
      <c r="G87" s="50">
        <f t="shared" si="0"/>
        <v>510</v>
      </c>
      <c r="H87" s="47"/>
      <c r="I87" s="47" t="s">
        <v>31</v>
      </c>
      <c r="J87" s="56"/>
      <c r="K87" s="103"/>
      <c r="L87" s="53" t="str">
        <f t="shared" si="4"/>
        <v/>
      </c>
    </row>
    <row r="88" spans="2:12" s="3" customFormat="1" ht="30.6" customHeight="1">
      <c r="B88" s="209"/>
      <c r="C88" s="58" t="s">
        <v>358</v>
      </c>
      <c r="D88" s="144"/>
      <c r="E88" s="49">
        <v>1</v>
      </c>
      <c r="F88" s="50">
        <v>585</v>
      </c>
      <c r="G88" s="50">
        <f t="shared" si="0"/>
        <v>585</v>
      </c>
      <c r="H88" s="47"/>
      <c r="I88" s="47" t="s">
        <v>31</v>
      </c>
      <c r="J88" s="56"/>
      <c r="K88" s="103"/>
      <c r="L88" s="53" t="str">
        <f t="shared" si="4"/>
        <v/>
      </c>
    </row>
    <row r="89" spans="2:12" s="3" customFormat="1" ht="21.75" customHeight="1">
      <c r="B89" s="210"/>
      <c r="C89" s="58" t="s">
        <v>72</v>
      </c>
      <c r="D89" s="47"/>
      <c r="E89" s="49">
        <v>1</v>
      </c>
      <c r="F89" s="50">
        <v>1555.3</v>
      </c>
      <c r="G89" s="50">
        <f t="shared" si="0"/>
        <v>1555.3</v>
      </c>
      <c r="H89" s="47"/>
      <c r="I89" s="47" t="s">
        <v>31</v>
      </c>
      <c r="J89" s="56"/>
      <c r="K89" s="103"/>
      <c r="L89" s="53" t="str">
        <f t="shared" si="4"/>
        <v/>
      </c>
    </row>
    <row r="90" spans="2:12" s="3" customFormat="1" ht="21.75" customHeight="1">
      <c r="B90" s="189" t="s">
        <v>107</v>
      </c>
      <c r="C90" s="58" t="s">
        <v>441</v>
      </c>
      <c r="D90" s="123" t="s">
        <v>305</v>
      </c>
      <c r="E90" s="49">
        <v>5</v>
      </c>
      <c r="F90" s="50">
        <v>90</v>
      </c>
      <c r="G90" s="50">
        <f t="shared" si="0"/>
        <v>450</v>
      </c>
      <c r="H90" s="47" t="s">
        <v>109</v>
      </c>
      <c r="I90" s="47"/>
      <c r="J90" s="56"/>
      <c r="K90" s="103"/>
      <c r="L90" s="53" t="str">
        <f t="shared" si="4"/>
        <v/>
      </c>
    </row>
    <row r="91" spans="2:12" s="3" customFormat="1" ht="21.75" customHeight="1">
      <c r="B91" s="190"/>
      <c r="C91" s="58" t="s">
        <v>442</v>
      </c>
      <c r="D91" s="123" t="s">
        <v>305</v>
      </c>
      <c r="E91" s="49">
        <v>5</v>
      </c>
      <c r="F91" s="50">
        <v>125</v>
      </c>
      <c r="G91" s="50">
        <f t="shared" si="0"/>
        <v>625</v>
      </c>
      <c r="H91" s="47" t="s">
        <v>109</v>
      </c>
      <c r="I91" s="47"/>
      <c r="J91" s="56"/>
      <c r="K91" s="103"/>
      <c r="L91" s="53" t="str">
        <f t="shared" si="4"/>
        <v/>
      </c>
    </row>
    <row r="92" spans="2:12" s="3" customFormat="1" ht="21.75" customHeight="1">
      <c r="B92" s="190"/>
      <c r="C92" s="113" t="s">
        <v>149</v>
      </c>
      <c r="D92" s="47"/>
      <c r="E92" s="49">
        <v>2</v>
      </c>
      <c r="F92" s="50">
        <v>166.4</v>
      </c>
      <c r="G92" s="50">
        <f t="shared" si="0"/>
        <v>332.8</v>
      </c>
      <c r="H92" s="59" t="s">
        <v>32</v>
      </c>
      <c r="I92" s="59"/>
      <c r="J92" s="56"/>
      <c r="K92" s="103"/>
      <c r="L92" s="53" t="str">
        <f t="shared" si="4"/>
        <v/>
      </c>
    </row>
    <row r="93" spans="2:12" s="3" customFormat="1" ht="21.75" customHeight="1">
      <c r="B93" s="190"/>
      <c r="C93" s="58" t="s">
        <v>173</v>
      </c>
      <c r="D93" s="47"/>
      <c r="E93" s="49">
        <v>3</v>
      </c>
      <c r="F93" s="50">
        <v>150</v>
      </c>
      <c r="G93" s="50">
        <f t="shared" ref="G93:G97" si="5">E93*F93</f>
        <v>450</v>
      </c>
      <c r="H93" s="59" t="s">
        <v>74</v>
      </c>
      <c r="I93" s="47"/>
      <c r="J93" s="56"/>
      <c r="K93" s="103"/>
      <c r="L93" s="53" t="str">
        <f t="shared" si="4"/>
        <v/>
      </c>
    </row>
    <row r="94" spans="2:12" s="3" customFormat="1" ht="21.75" customHeight="1">
      <c r="B94" s="190"/>
      <c r="C94" s="58" t="s">
        <v>211</v>
      </c>
      <c r="D94" s="123"/>
      <c r="E94" s="49">
        <v>3</v>
      </c>
      <c r="F94" s="50">
        <v>150</v>
      </c>
      <c r="G94" s="50">
        <f t="shared" si="5"/>
        <v>450</v>
      </c>
      <c r="H94" s="59" t="s">
        <v>74</v>
      </c>
      <c r="I94" s="47"/>
      <c r="J94" s="56"/>
      <c r="K94" s="103"/>
      <c r="L94" s="53" t="str">
        <f t="shared" si="4"/>
        <v/>
      </c>
    </row>
    <row r="95" spans="2:12" s="3" customFormat="1" ht="21.75" customHeight="1">
      <c r="B95" s="190"/>
      <c r="C95" s="58" t="s">
        <v>444</v>
      </c>
      <c r="D95" s="123" t="s">
        <v>305</v>
      </c>
      <c r="E95" s="49">
        <v>3</v>
      </c>
      <c r="F95" s="50">
        <v>150</v>
      </c>
      <c r="G95" s="50">
        <f t="shared" si="5"/>
        <v>450</v>
      </c>
      <c r="H95" s="59" t="s">
        <v>74</v>
      </c>
      <c r="I95" s="47"/>
      <c r="J95" s="56"/>
      <c r="K95" s="103"/>
      <c r="L95" s="53" t="str">
        <f t="shared" si="4"/>
        <v/>
      </c>
    </row>
    <row r="96" spans="2:12" s="3" customFormat="1" ht="21.75" customHeight="1">
      <c r="B96" s="190"/>
      <c r="C96" s="113" t="s">
        <v>117</v>
      </c>
      <c r="D96" s="59"/>
      <c r="E96" s="127" t="s">
        <v>150</v>
      </c>
      <c r="F96" s="101">
        <v>218.9</v>
      </c>
      <c r="G96" s="101">
        <f t="shared" si="5"/>
        <v>437.8</v>
      </c>
      <c r="H96" s="59" t="s">
        <v>67</v>
      </c>
      <c r="I96" s="47" t="s">
        <v>443</v>
      </c>
      <c r="J96" s="125"/>
      <c r="K96" s="103"/>
      <c r="L96" s="53" t="str">
        <f t="shared" si="4"/>
        <v/>
      </c>
    </row>
    <row r="97" spans="2:12" ht="21.75" customHeight="1">
      <c r="B97" s="195"/>
      <c r="C97" s="113" t="s">
        <v>204</v>
      </c>
      <c r="D97" s="59"/>
      <c r="E97" s="127" t="s">
        <v>150</v>
      </c>
      <c r="F97" s="101">
        <v>193.6</v>
      </c>
      <c r="G97" s="101">
        <f t="shared" si="5"/>
        <v>387.2</v>
      </c>
      <c r="H97" s="59" t="s">
        <v>74</v>
      </c>
      <c r="I97" s="47" t="s">
        <v>443</v>
      </c>
      <c r="J97" s="125"/>
      <c r="K97" s="103"/>
      <c r="L97" s="53" t="str">
        <f t="shared" si="4"/>
        <v/>
      </c>
    </row>
    <row r="98" spans="2:12" ht="30.75" customHeight="1">
      <c r="I98" s="16" t="s">
        <v>37</v>
      </c>
      <c r="J98" s="16"/>
      <c r="K98" s="22">
        <f>SUM(K17:K97)</f>
        <v>0</v>
      </c>
      <c r="L98" s="10">
        <f>SUM(L16:L97)</f>
        <v>0</v>
      </c>
    </row>
  </sheetData>
  <sheetProtection algorithmName="SHA-512" hashValue="tuV0HAj2oo+MhTxs6vzKLjCrc3SFXWi1cDqlfliac2xqSwq9LBiDy4dnYiFk8cS/vf/BBm9OHtKe3+Kb1DRBOw==" saltValue="XDHd87XPV7eUEFdT6L9TMA==" spinCount="100000" sheet="1" objects="1" scenarios="1"/>
  <mergeCells count="10">
    <mergeCell ref="B56:B72"/>
    <mergeCell ref="B37:B53"/>
    <mergeCell ref="B33:B34"/>
    <mergeCell ref="B73:B89"/>
    <mergeCell ref="B90:B97"/>
    <mergeCell ref="D1:E1"/>
    <mergeCell ref="B27:B32"/>
    <mergeCell ref="B17:B25"/>
    <mergeCell ref="B54:B55"/>
    <mergeCell ref="B35:B36"/>
  </mergeCells>
  <phoneticPr fontId="28" type="noConversion"/>
  <conditionalFormatting sqref="C39 C63 E63 C18:J18 C74 F74 J30 D93:J93 C21:F21 C26:G26 C30:H30 D40:D41 D43 C92:G92 F43:G45 H39 J89:L89 E32:J32 C75:J77 E24:F25 G21:G25 C24:C25 D73:E74 J73:J74 G73:H74 J44 D45 C27 E27:G27 J27 J19 C19:H19 E24:H24 E25:G25 J17 C17 E17:G17 F72 E94:J94 D37:G39 D46:G53 C46 H46 H66 F66 C19:C21 C19:G20 C64:E71 C57:E62 D78:E83 I74 C32 J78:J83 D22:J23 F59:F61 E40:G42 I45:J53 I57:J71 G57:G72 G78:H83 J90:J92 C89:I91 E95:G95 I95:J95 C35:H35 C36:G36 K90:L97 D33:G34 I33:J43 K30:L83 I20:J26 K17:L28">
    <cfRule type="expression" dxfId="286" priority="878">
      <formula>ISODD(ROW())</formula>
    </cfRule>
  </conditionalFormatting>
  <conditionalFormatting sqref="H20">
    <cfRule type="expression" dxfId="285" priority="877">
      <formula>ISODD(ROW())</formula>
    </cfRule>
  </conditionalFormatting>
  <conditionalFormatting sqref="H26">
    <cfRule type="expression" dxfId="284" priority="876">
      <formula>ISODD(ROW())</formula>
    </cfRule>
  </conditionalFormatting>
  <conditionalFormatting sqref="H57">
    <cfRule type="expression" dxfId="283" priority="870">
      <formula>ISODD(ROW())</formula>
    </cfRule>
  </conditionalFormatting>
  <conditionalFormatting sqref="H58">
    <cfRule type="expression" dxfId="282" priority="869">
      <formula>ISODD(ROW())</formula>
    </cfRule>
  </conditionalFormatting>
  <conditionalFormatting sqref="H59:H61">
    <cfRule type="expression" dxfId="281" priority="868">
      <formula>ISODD(ROW())</formula>
    </cfRule>
  </conditionalFormatting>
  <conditionalFormatting sqref="H62">
    <cfRule type="expression" dxfId="280" priority="866">
      <formula>ISODD(ROW())</formula>
    </cfRule>
  </conditionalFormatting>
  <conditionalFormatting sqref="H64">
    <cfRule type="expression" dxfId="279" priority="865">
      <formula>ISODD(ROW())</formula>
    </cfRule>
  </conditionalFormatting>
  <conditionalFormatting sqref="H65">
    <cfRule type="expression" dxfId="278" priority="864">
      <formula>ISODD(ROW())</formula>
    </cfRule>
  </conditionalFormatting>
  <conditionalFormatting sqref="H67">
    <cfRule type="expression" dxfId="277" priority="860">
      <formula>ISODD(ROW())</formula>
    </cfRule>
  </conditionalFormatting>
  <conditionalFormatting sqref="H68">
    <cfRule type="expression" dxfId="276" priority="859">
      <formula>ISODD(ROW())</formula>
    </cfRule>
  </conditionalFormatting>
  <conditionalFormatting sqref="H69">
    <cfRule type="expression" dxfId="275" priority="858">
      <formula>ISODD(ROW())</formula>
    </cfRule>
  </conditionalFormatting>
  <conditionalFormatting sqref="H70">
    <cfRule type="expression" dxfId="274" priority="857">
      <formula>ISODD(ROW())</formula>
    </cfRule>
  </conditionalFormatting>
  <conditionalFormatting sqref="H71">
    <cfRule type="expression" dxfId="273" priority="855">
      <formula>ISODD(ROW())</formula>
    </cfRule>
  </conditionalFormatting>
  <conditionalFormatting sqref="C73">
    <cfRule type="expression" dxfId="272" priority="842">
      <formula>ISODD(ROW())</formula>
    </cfRule>
  </conditionalFormatting>
  <conditionalFormatting sqref="C78">
    <cfRule type="expression" dxfId="271" priority="839">
      <formula>ISODD(ROW())</formula>
    </cfRule>
  </conditionalFormatting>
  <conditionalFormatting sqref="C80">
    <cfRule type="expression" dxfId="270" priority="836">
      <formula>ISODD(ROW())</formula>
    </cfRule>
  </conditionalFormatting>
  <conditionalFormatting sqref="C83">
    <cfRule type="expression" dxfId="269" priority="834">
      <formula>ISODD(ROW())</formula>
    </cfRule>
  </conditionalFormatting>
  <conditionalFormatting sqref="C79">
    <cfRule type="expression" dxfId="268" priority="827">
      <formula>ISODD(ROW())</formula>
    </cfRule>
  </conditionalFormatting>
  <conditionalFormatting sqref="C81">
    <cfRule type="expression" dxfId="267" priority="826">
      <formula>ISODD(ROW())</formula>
    </cfRule>
  </conditionalFormatting>
  <conditionalFormatting sqref="C82">
    <cfRule type="expression" dxfId="266" priority="825">
      <formula>ISODD(ROW())</formula>
    </cfRule>
  </conditionalFormatting>
  <conditionalFormatting sqref="F73">
    <cfRule type="expression" dxfId="265" priority="822">
      <formula>ISODD(ROW())</formula>
    </cfRule>
  </conditionalFormatting>
  <conditionalFormatting sqref="F79">
    <cfRule type="expression" dxfId="264" priority="817">
      <formula>ISODD(ROW())</formula>
    </cfRule>
  </conditionalFormatting>
  <conditionalFormatting sqref="F81">
    <cfRule type="expression" dxfId="263" priority="816">
      <formula>ISODD(ROW())</formula>
    </cfRule>
  </conditionalFormatting>
  <conditionalFormatting sqref="F82">
    <cfRule type="expression" dxfId="262" priority="815">
      <formula>ISODD(ROW())</formula>
    </cfRule>
  </conditionalFormatting>
  <conditionalFormatting sqref="F83">
    <cfRule type="expression" dxfId="261" priority="812">
      <formula>ISODD(ROW())</formula>
    </cfRule>
  </conditionalFormatting>
  <conditionalFormatting sqref="F80">
    <cfRule type="expression" dxfId="260" priority="810">
      <formula>ISODD(ROW())</formula>
    </cfRule>
  </conditionalFormatting>
  <conditionalFormatting sqref="F78">
    <cfRule type="expression" dxfId="259" priority="807">
      <formula>ISODD(ROW())</formula>
    </cfRule>
  </conditionalFormatting>
  <conditionalFormatting sqref="I83">
    <cfRule type="expression" dxfId="258" priority="796">
      <formula>ISODD(ROW())</formula>
    </cfRule>
  </conditionalFormatting>
  <conditionalFormatting sqref="I82">
    <cfRule type="expression" dxfId="257" priority="795">
      <formula>ISODD(ROW())</formula>
    </cfRule>
  </conditionalFormatting>
  <conditionalFormatting sqref="I81">
    <cfRule type="expression" dxfId="256" priority="793">
      <formula>ISODD(ROW())</formula>
    </cfRule>
  </conditionalFormatting>
  <conditionalFormatting sqref="I80">
    <cfRule type="expression" dxfId="255" priority="792">
      <formula>ISODD(ROW())</formula>
    </cfRule>
  </conditionalFormatting>
  <conditionalFormatting sqref="I79">
    <cfRule type="expression" dxfId="254" priority="791">
      <formula>ISODD(ROW())</formula>
    </cfRule>
  </conditionalFormatting>
  <conditionalFormatting sqref="I78">
    <cfRule type="expression" dxfId="253" priority="786">
      <formula>ISODD(ROW())</formula>
    </cfRule>
  </conditionalFormatting>
  <conditionalFormatting sqref="I73">
    <cfRule type="expression" dxfId="252" priority="781">
      <formula>ISODD(ROW())</formula>
    </cfRule>
  </conditionalFormatting>
  <conditionalFormatting sqref="F58">
    <cfRule type="expression" dxfId="251" priority="773">
      <formula>ISODD(ROW())</formula>
    </cfRule>
  </conditionalFormatting>
  <conditionalFormatting sqref="F62:F63">
    <cfRule type="expression" dxfId="250" priority="771">
      <formula>ISODD(ROW())</formula>
    </cfRule>
  </conditionalFormatting>
  <conditionalFormatting sqref="F65">
    <cfRule type="expression" dxfId="249" priority="770">
      <formula>ISODD(ROW())</formula>
    </cfRule>
  </conditionalFormatting>
  <conditionalFormatting sqref="F69">
    <cfRule type="expression" dxfId="248" priority="766">
      <formula>ISODD(ROW())</formula>
    </cfRule>
  </conditionalFormatting>
  <conditionalFormatting sqref="F71">
    <cfRule type="expression" dxfId="247" priority="762">
      <formula>ISODD(ROW())</formula>
    </cfRule>
  </conditionalFormatting>
  <conditionalFormatting sqref="F70">
    <cfRule type="expression" dxfId="246" priority="761">
      <formula>ISODD(ROW())</formula>
    </cfRule>
  </conditionalFormatting>
  <conditionalFormatting sqref="F68">
    <cfRule type="expression" dxfId="245" priority="760">
      <formula>ISODD(ROW())</formula>
    </cfRule>
  </conditionalFormatting>
  <conditionalFormatting sqref="F67">
    <cfRule type="expression" dxfId="244" priority="759">
      <formula>ISODD(ROW())</formula>
    </cfRule>
  </conditionalFormatting>
  <conditionalFormatting sqref="F64">
    <cfRule type="expression" dxfId="243" priority="756">
      <formula>ISODD(ROW())</formula>
    </cfRule>
  </conditionalFormatting>
  <conditionalFormatting sqref="F57">
    <cfRule type="expression" dxfId="242" priority="753">
      <formula>ISODD(ROW())</formula>
    </cfRule>
  </conditionalFormatting>
  <conditionalFormatting sqref="I19">
    <cfRule type="expression" dxfId="241" priority="730">
      <formula>ISODD(ROW())</formula>
    </cfRule>
  </conditionalFormatting>
  <conditionalFormatting sqref="H21">
    <cfRule type="expression" dxfId="240" priority="720">
      <formula>ISODD(ROW())</formula>
    </cfRule>
  </conditionalFormatting>
  <conditionalFormatting sqref="H22:H23">
    <cfRule type="expression" dxfId="239" priority="719">
      <formula>ISODD(ROW())</formula>
    </cfRule>
  </conditionalFormatting>
  <conditionalFormatting sqref="C38">
    <cfRule type="expression" dxfId="238" priority="665">
      <formula>ISODD(ROW())</formula>
    </cfRule>
  </conditionalFormatting>
  <conditionalFormatting sqref="C37">
    <cfRule type="expression" dxfId="237" priority="664">
      <formula>ISODD(ROW())</formula>
    </cfRule>
  </conditionalFormatting>
  <conditionalFormatting sqref="C40:C42">
    <cfRule type="expression" dxfId="236" priority="662">
      <formula>ISODD(ROW())</formula>
    </cfRule>
  </conditionalFormatting>
  <conditionalFormatting sqref="C43:C44">
    <cfRule type="expression" dxfId="235" priority="660">
      <formula>ISODD(ROW())</formula>
    </cfRule>
  </conditionalFormatting>
  <conditionalFormatting sqref="C45">
    <cfRule type="expression" dxfId="234" priority="658">
      <formula>ISODD(ROW())</formula>
    </cfRule>
  </conditionalFormatting>
  <conditionalFormatting sqref="H49">
    <cfRule type="expression" dxfId="233" priority="626">
      <formula>ISODD(ROW())</formula>
    </cfRule>
  </conditionalFormatting>
  <conditionalFormatting sqref="C49">
    <cfRule type="expression" dxfId="232" priority="652">
      <formula>ISODD(ROW())</formula>
    </cfRule>
  </conditionalFormatting>
  <conditionalFormatting sqref="C48">
    <cfRule type="expression" dxfId="231" priority="651">
      <formula>ISODD(ROW())</formula>
    </cfRule>
  </conditionalFormatting>
  <conditionalFormatting sqref="C50">
    <cfRule type="expression" dxfId="230" priority="650">
      <formula>ISODD(ROW())</formula>
    </cfRule>
  </conditionalFormatting>
  <conditionalFormatting sqref="C51">
    <cfRule type="expression" dxfId="229" priority="649">
      <formula>ISODD(ROW())</formula>
    </cfRule>
  </conditionalFormatting>
  <conditionalFormatting sqref="C52">
    <cfRule type="expression" dxfId="228" priority="647">
      <formula>ISODD(ROW())</formula>
    </cfRule>
  </conditionalFormatting>
  <conditionalFormatting sqref="C53">
    <cfRule type="expression" dxfId="227" priority="646">
      <formula>ISODD(ROW())</formula>
    </cfRule>
  </conditionalFormatting>
  <conditionalFormatting sqref="C47">
    <cfRule type="expression" dxfId="226" priority="644">
      <formula>ISODD(ROW())</formula>
    </cfRule>
  </conditionalFormatting>
  <conditionalFormatting sqref="E43:E44">
    <cfRule type="expression" dxfId="225" priority="643">
      <formula>ISODD(ROW())</formula>
    </cfRule>
  </conditionalFormatting>
  <conditionalFormatting sqref="E45">
    <cfRule type="expression" dxfId="224" priority="641">
      <formula>ISODD(ROW())</formula>
    </cfRule>
  </conditionalFormatting>
  <conditionalFormatting sqref="H53">
    <cfRule type="expression" dxfId="223" priority="639">
      <formula>ISODD(ROW())</formula>
    </cfRule>
  </conditionalFormatting>
  <conditionalFormatting sqref="H37">
    <cfRule type="expression" dxfId="222" priority="637">
      <formula>ISODD(ROW())</formula>
    </cfRule>
  </conditionalFormatting>
  <conditionalFormatting sqref="H38">
    <cfRule type="expression" dxfId="221" priority="636">
      <formula>ISODD(ROW())</formula>
    </cfRule>
  </conditionalFormatting>
  <conditionalFormatting sqref="H40:H41">
    <cfRule type="expression" dxfId="220" priority="634">
      <formula>ISODD(ROW())</formula>
    </cfRule>
  </conditionalFormatting>
  <conditionalFormatting sqref="H43">
    <cfRule type="expression" dxfId="219" priority="633">
      <formula>ISODD(ROW())</formula>
    </cfRule>
  </conditionalFormatting>
  <conditionalFormatting sqref="H45">
    <cfRule type="expression" dxfId="218" priority="632">
      <formula>ISODD(ROW())</formula>
    </cfRule>
  </conditionalFormatting>
  <conditionalFormatting sqref="H47">
    <cfRule type="expression" dxfId="217" priority="628">
      <formula>ISODD(ROW())</formula>
    </cfRule>
  </conditionalFormatting>
  <conditionalFormatting sqref="H48">
    <cfRule type="expression" dxfId="216" priority="627">
      <formula>ISODD(ROW())</formula>
    </cfRule>
  </conditionalFormatting>
  <conditionalFormatting sqref="H50">
    <cfRule type="expression" dxfId="215" priority="625">
      <formula>ISODD(ROW())</formula>
    </cfRule>
  </conditionalFormatting>
  <conditionalFormatting sqref="H51">
    <cfRule type="expression" dxfId="214" priority="623">
      <formula>ISODD(ROW())</formula>
    </cfRule>
  </conditionalFormatting>
  <conditionalFormatting sqref="H52">
    <cfRule type="expression" dxfId="213" priority="622">
      <formula>ISODD(ROW())</formula>
    </cfRule>
  </conditionalFormatting>
  <conditionalFormatting sqref="I92">
    <cfRule type="expression" dxfId="212" priority="601">
      <formula>ISODD(ROW())</formula>
    </cfRule>
  </conditionalFormatting>
  <conditionalFormatting sqref="H92">
    <cfRule type="expression" dxfId="211" priority="599">
      <formula>ISODD(ROW())</formula>
    </cfRule>
  </conditionalFormatting>
  <conditionalFormatting sqref="J97 D97:G97">
    <cfRule type="expression" dxfId="210" priority="594">
      <formula>ISODD(ROW())</formula>
    </cfRule>
  </conditionalFormatting>
  <conditionalFormatting sqref="H97">
    <cfRule type="expression" dxfId="209" priority="592">
      <formula>ISODD(ROW())</formula>
    </cfRule>
  </conditionalFormatting>
  <conditionalFormatting sqref="C97">
    <cfRule type="expression" dxfId="208" priority="593">
      <formula>ISODD(ROW())</formula>
    </cfRule>
  </conditionalFormatting>
  <conditionalFormatting sqref="D54:G56 I54:J56">
    <cfRule type="expression" dxfId="207" priority="591">
      <formula>ISODD(ROW())</formula>
    </cfRule>
  </conditionalFormatting>
  <conditionalFormatting sqref="C54">
    <cfRule type="expression" dxfId="206" priority="589">
      <formula>ISODD(ROW())</formula>
    </cfRule>
  </conditionalFormatting>
  <conditionalFormatting sqref="C55:C56">
    <cfRule type="expression" dxfId="205" priority="588">
      <formula>ISODD(ROW())</formula>
    </cfRule>
  </conditionalFormatting>
  <conditionalFormatting sqref="H54">
    <cfRule type="expression" dxfId="204" priority="583">
      <formula>ISODD(ROW())</formula>
    </cfRule>
  </conditionalFormatting>
  <conditionalFormatting sqref="H55:H56">
    <cfRule type="expression" dxfId="203" priority="582">
      <formula>ISODD(ROW())</formula>
    </cfRule>
  </conditionalFormatting>
  <conditionalFormatting sqref="J96 D96:G96">
    <cfRule type="expression" dxfId="202" priority="569">
      <formula>ISODD(ROW())</formula>
    </cfRule>
  </conditionalFormatting>
  <conditionalFormatting sqref="H96">
    <cfRule type="expression" dxfId="201" priority="567">
      <formula>ISODD(ROW())</formula>
    </cfRule>
  </conditionalFormatting>
  <conditionalFormatting sqref="C96">
    <cfRule type="expression" dxfId="200" priority="568">
      <formula>ISODD(ROW())</formula>
    </cfRule>
  </conditionalFormatting>
  <conditionalFormatting sqref="D31:G31 I31:J31">
    <cfRule type="expression" dxfId="199" priority="550">
      <formula>ISODD(ROW())</formula>
    </cfRule>
  </conditionalFormatting>
  <conditionalFormatting sqref="C31">
    <cfRule type="expression" dxfId="198" priority="549">
      <formula>ISODD(ROW())</formula>
    </cfRule>
  </conditionalFormatting>
  <conditionalFormatting sqref="H31">
    <cfRule type="expression" dxfId="197" priority="548">
      <formula>ISODD(ROW())</formula>
    </cfRule>
  </conditionalFormatting>
  <conditionalFormatting sqref="H63">
    <cfRule type="expression" dxfId="196" priority="522">
      <formula>ISODD(ROW())</formula>
    </cfRule>
  </conditionalFormatting>
  <conditionalFormatting sqref="C93">
    <cfRule type="expression" dxfId="195" priority="526">
      <formula>ISODD(ROW())</formula>
    </cfRule>
  </conditionalFormatting>
  <conditionalFormatting sqref="H42">
    <cfRule type="expression" dxfId="194" priority="523">
      <formula>ISODD(ROW())</formula>
    </cfRule>
  </conditionalFormatting>
  <conditionalFormatting sqref="D63">
    <cfRule type="expression" dxfId="193" priority="520">
      <formula>ISODD(ROW())</formula>
    </cfRule>
  </conditionalFormatting>
  <conditionalFormatting sqref="D42">
    <cfRule type="expression" dxfId="192" priority="519">
      <formula>ISODD(ROW())</formula>
    </cfRule>
  </conditionalFormatting>
  <conditionalFormatting sqref="I72:J72 C72:E72">
    <cfRule type="expression" dxfId="191" priority="507">
      <formula>ISODD(ROW())</formula>
    </cfRule>
  </conditionalFormatting>
  <conditionalFormatting sqref="H72">
    <cfRule type="expression" dxfId="190" priority="506">
      <formula>ISODD(ROW())</formula>
    </cfRule>
  </conditionalFormatting>
  <conditionalFormatting sqref="C18">
    <cfRule type="expression" dxfId="189" priority="443">
      <formula>ISODD(ROW())</formula>
    </cfRule>
  </conditionalFormatting>
  <conditionalFormatting sqref="I30">
    <cfRule type="expression" dxfId="188" priority="425">
      <formula>ISODD(ROW())</formula>
    </cfRule>
  </conditionalFormatting>
  <conditionalFormatting sqref="D32">
    <cfRule type="expression" dxfId="187" priority="404">
      <formula>ISODD(ROW())</formula>
    </cfRule>
  </conditionalFormatting>
  <conditionalFormatting sqref="C94:C95">
    <cfRule type="expression" dxfId="186" priority="397">
      <formula>ISODD(ROW())</formula>
    </cfRule>
  </conditionalFormatting>
  <conditionalFormatting sqref="D94">
    <cfRule type="expression" dxfId="185" priority="394">
      <formula>ISODD(ROW())</formula>
    </cfRule>
  </conditionalFormatting>
  <conditionalFormatting sqref="C28:G28 J28">
    <cfRule type="expression" dxfId="184" priority="333">
      <formula>ISODD(ROW())</formula>
    </cfRule>
  </conditionalFormatting>
  <conditionalFormatting sqref="H28">
    <cfRule type="expression" dxfId="183" priority="332">
      <formula>ISODD(ROW())</formula>
    </cfRule>
  </conditionalFormatting>
  <conditionalFormatting sqref="I28">
    <cfRule type="expression" dxfId="182" priority="331">
      <formula>ISODD(ROW())</formula>
    </cfRule>
  </conditionalFormatting>
  <conditionalFormatting sqref="G84:H88 J84:L88 D84:E88">
    <cfRule type="expression" dxfId="181" priority="157">
      <formula>ISODD(ROW())</formula>
    </cfRule>
  </conditionalFormatting>
  <conditionalFormatting sqref="F84:F88">
    <cfRule type="expression" dxfId="180" priority="156">
      <formula>ISODD(ROW())</formula>
    </cfRule>
  </conditionalFormatting>
  <conditionalFormatting sqref="C84">
    <cfRule type="expression" dxfId="179" priority="155">
      <formula>ISODD(ROW())</formula>
    </cfRule>
  </conditionalFormatting>
  <conditionalFormatting sqref="C88">
    <cfRule type="expression" dxfId="178" priority="154">
      <formula>ISODD(ROW())</formula>
    </cfRule>
  </conditionalFormatting>
  <conditionalFormatting sqref="C85:C87">
    <cfRule type="expression" dxfId="177" priority="153">
      <formula>ISODD(ROW())</formula>
    </cfRule>
  </conditionalFormatting>
  <conditionalFormatting sqref="I88">
    <cfRule type="expression" dxfId="176" priority="152">
      <formula>ISODD(ROW())</formula>
    </cfRule>
  </conditionalFormatting>
  <conditionalFormatting sqref="I85">
    <cfRule type="expression" dxfId="175" priority="151">
      <formula>ISODD(ROW())</formula>
    </cfRule>
  </conditionalFormatting>
  <conditionalFormatting sqref="I84">
    <cfRule type="expression" dxfId="174" priority="150">
      <formula>ISODD(ROW())</formula>
    </cfRule>
  </conditionalFormatting>
  <conditionalFormatting sqref="C17 J17:K17 E17:F17">
    <cfRule type="expression" dxfId="173" priority="148">
      <formula>ISODD(ROW())</formula>
    </cfRule>
  </conditionalFormatting>
  <conditionalFormatting sqref="C17">
    <cfRule type="expression" dxfId="172" priority="147">
      <formula>ISODD(ROW())</formula>
    </cfRule>
  </conditionalFormatting>
  <conditionalFormatting sqref="H17:I17">
    <cfRule type="expression" dxfId="171" priority="146">
      <formula>ISODD(ROW())</formula>
    </cfRule>
  </conditionalFormatting>
  <conditionalFormatting sqref="D17">
    <cfRule type="expression" dxfId="170" priority="145">
      <formula>ISODD(ROW())</formula>
    </cfRule>
  </conditionalFormatting>
  <conditionalFormatting sqref="C22:C23">
    <cfRule type="expression" dxfId="169" priority="144">
      <formula>ISODD(ROW())</formula>
    </cfRule>
  </conditionalFormatting>
  <conditionalFormatting sqref="H24">
    <cfRule type="expression" dxfId="168" priority="122">
      <formula>ISODD(ROW())</formula>
    </cfRule>
  </conditionalFormatting>
  <conditionalFormatting sqref="H25">
    <cfRule type="expression" dxfId="167" priority="121">
      <formula>ISODD(ROW())</formula>
    </cfRule>
  </conditionalFormatting>
  <conditionalFormatting sqref="D24">
    <cfRule type="expression" dxfId="166" priority="119">
      <formula>ISODD(ROW())</formula>
    </cfRule>
  </conditionalFormatting>
  <conditionalFormatting sqref="D25">
    <cfRule type="expression" dxfId="165" priority="118">
      <formula>ISODD(ROW())</formula>
    </cfRule>
  </conditionalFormatting>
  <conditionalFormatting sqref="I87">
    <cfRule type="expression" dxfId="164" priority="114">
      <formula>ISODD(ROW())</formula>
    </cfRule>
  </conditionalFormatting>
  <conditionalFormatting sqref="I86">
    <cfRule type="expression" dxfId="163" priority="113">
      <formula>ISODD(ROW())</formula>
    </cfRule>
  </conditionalFormatting>
  <conditionalFormatting sqref="H44">
    <cfRule type="expression" dxfId="162" priority="110">
      <formula>ISODD(ROW())</formula>
    </cfRule>
  </conditionalFormatting>
  <conditionalFormatting sqref="I44">
    <cfRule type="expression" dxfId="161" priority="109">
      <formula>ISODD(ROW())</formula>
    </cfRule>
  </conditionalFormatting>
  <conditionalFormatting sqref="D44">
    <cfRule type="expression" dxfId="160" priority="108">
      <formula>ISODD(ROW())</formula>
    </cfRule>
  </conditionalFormatting>
  <conditionalFormatting sqref="D27">
    <cfRule type="expression" dxfId="159" priority="107">
      <formula>ISODD(ROW())</formula>
    </cfRule>
  </conditionalFormatting>
  <conditionalFormatting sqref="H27">
    <cfRule type="expression" dxfId="158" priority="106">
      <formula>ISODD(ROW())</formula>
    </cfRule>
  </conditionalFormatting>
  <conditionalFormatting sqref="I27">
    <cfRule type="expression" dxfId="157" priority="105">
      <formula>ISODD(ROW())</formula>
    </cfRule>
  </conditionalFormatting>
  <conditionalFormatting sqref="D20:G20 I20:J20">
    <cfRule type="expression" dxfId="156" priority="98">
      <formula>ISODD(ROW())</formula>
    </cfRule>
  </conditionalFormatting>
  <conditionalFormatting sqref="C20">
    <cfRule type="expression" dxfId="155" priority="97">
      <formula>ISODD(ROW())</formula>
    </cfRule>
  </conditionalFormatting>
  <conditionalFormatting sqref="H20">
    <cfRule type="expression" dxfId="154" priority="96">
      <formula>ISODD(ROW())</formula>
    </cfRule>
  </conditionalFormatting>
  <conditionalFormatting sqref="D22:D23">
    <cfRule type="expression" dxfId="153" priority="87">
      <formula>ISODD(ROW())</formula>
    </cfRule>
  </conditionalFormatting>
  <conditionalFormatting sqref="I19">
    <cfRule type="expression" dxfId="152" priority="94">
      <formula>ISODD(ROW())</formula>
    </cfRule>
  </conditionalFormatting>
  <conditionalFormatting sqref="G21">
    <cfRule type="expression" dxfId="151" priority="93">
      <formula>ISODD(ROW())</formula>
    </cfRule>
  </conditionalFormatting>
  <conditionalFormatting sqref="I21:J21 E21:F21">
    <cfRule type="expression" dxfId="150" priority="92">
      <formula>ISODD(ROW())</formula>
    </cfRule>
  </conditionalFormatting>
  <conditionalFormatting sqref="C21">
    <cfRule type="expression" dxfId="149" priority="91">
      <formula>ISODD(ROW())</formula>
    </cfRule>
  </conditionalFormatting>
  <conditionalFormatting sqref="D21">
    <cfRule type="expression" dxfId="148" priority="90">
      <formula>ISODD(ROW())</formula>
    </cfRule>
  </conditionalFormatting>
  <conditionalFormatting sqref="H21">
    <cfRule type="expression" dxfId="147" priority="89">
      <formula>ISODD(ROW())</formula>
    </cfRule>
  </conditionalFormatting>
  <conditionalFormatting sqref="C22:C25">
    <cfRule type="expression" dxfId="146" priority="88">
      <formula>ISODD(ROW())</formula>
    </cfRule>
  </conditionalFormatting>
  <conditionalFormatting sqref="C18:G18 J18">
    <cfRule type="expression" dxfId="145" priority="86">
      <formula>ISODD(ROW())</formula>
    </cfRule>
  </conditionalFormatting>
  <conditionalFormatting sqref="H18">
    <cfRule type="expression" dxfId="144" priority="85">
      <formula>ISODD(ROW())</formula>
    </cfRule>
  </conditionalFormatting>
  <conditionalFormatting sqref="I18">
    <cfRule type="expression" dxfId="143" priority="84">
      <formula>ISODD(ROW())</formula>
    </cfRule>
  </conditionalFormatting>
  <conditionalFormatting sqref="I24:I25">
    <cfRule type="expression" dxfId="142" priority="77">
      <formula>ISODD(ROW())</formula>
    </cfRule>
  </conditionalFormatting>
  <conditionalFormatting sqref="D24:D25">
    <cfRule type="expression" dxfId="141" priority="76">
      <formula>ISODD(ROW())</formula>
    </cfRule>
  </conditionalFormatting>
  <conditionalFormatting sqref="H25">
    <cfRule type="expression" dxfId="140" priority="68">
      <formula>ISODD(ROW())</formula>
    </cfRule>
  </conditionalFormatting>
  <conditionalFormatting sqref="D17">
    <cfRule type="expression" dxfId="139" priority="66">
      <formula>ISODD(ROW())</formula>
    </cfRule>
  </conditionalFormatting>
  <conditionalFormatting sqref="H17">
    <cfRule type="expression" dxfId="138" priority="65">
      <formula>ISODD(ROW())</formula>
    </cfRule>
  </conditionalFormatting>
  <conditionalFormatting sqref="I17">
    <cfRule type="expression" dxfId="137" priority="64">
      <formula>ISODD(ROW())</formula>
    </cfRule>
  </conditionalFormatting>
  <conditionalFormatting sqref="K29:L29">
    <cfRule type="expression" dxfId="136" priority="20">
      <formula>ISODD(ROW())</formula>
    </cfRule>
  </conditionalFormatting>
  <conditionalFormatting sqref="I29:J29 E29:G29">
    <cfRule type="expression" dxfId="135" priority="19">
      <formula>ISODD(ROW())</formula>
    </cfRule>
  </conditionalFormatting>
  <conditionalFormatting sqref="C29">
    <cfRule type="expression" dxfId="134" priority="18">
      <formula>ISODD(ROW())</formula>
    </cfRule>
  </conditionalFormatting>
  <conditionalFormatting sqref="D29">
    <cfRule type="expression" dxfId="133" priority="17">
      <formula>ISODD(ROW())</formula>
    </cfRule>
  </conditionalFormatting>
  <conditionalFormatting sqref="H29">
    <cfRule type="expression" dxfId="132" priority="16">
      <formula>ISODD(ROW())</formula>
    </cfRule>
  </conditionalFormatting>
  <conditionalFormatting sqref="C33:C34">
    <cfRule type="expression" dxfId="131" priority="15">
      <formula>ISODD(ROW())</formula>
    </cfRule>
  </conditionalFormatting>
  <conditionalFormatting sqref="H33">
    <cfRule type="expression" dxfId="130" priority="14">
      <formula>ISODD(ROW())</formula>
    </cfRule>
  </conditionalFormatting>
  <conditionalFormatting sqref="H34">
    <cfRule type="expression" dxfId="129" priority="13">
      <formula>ISODD(ROW())</formula>
    </cfRule>
  </conditionalFormatting>
  <conditionalFormatting sqref="I96">
    <cfRule type="expression" dxfId="128" priority="12">
      <formula>ISODD(ROW())</formula>
    </cfRule>
  </conditionalFormatting>
  <conditionalFormatting sqref="I97">
    <cfRule type="expression" dxfId="127" priority="11">
      <formula>ISODD(ROW())</formula>
    </cfRule>
  </conditionalFormatting>
  <conditionalFormatting sqref="D90">
    <cfRule type="expression" dxfId="126" priority="10">
      <formula>ISODD(ROW())</formula>
    </cfRule>
  </conditionalFormatting>
  <conditionalFormatting sqref="D91">
    <cfRule type="expression" dxfId="125" priority="9">
      <formula>ISODD(ROW())</formula>
    </cfRule>
  </conditionalFormatting>
  <conditionalFormatting sqref="H95">
    <cfRule type="expression" dxfId="124" priority="8">
      <formula>ISODD(ROW())</formula>
    </cfRule>
  </conditionalFormatting>
  <conditionalFormatting sqref="D36">
    <cfRule type="expression" dxfId="123" priority="7">
      <formula>ISODD(ROW())</formula>
    </cfRule>
  </conditionalFormatting>
  <conditionalFormatting sqref="H36">
    <cfRule type="expression" dxfId="122" priority="4">
      <formula>ISODD(ROW())</formula>
    </cfRule>
  </conditionalFormatting>
  <conditionalFormatting sqref="D95">
    <cfRule type="expression" dxfId="121" priority="3">
      <formula>ISODD(ROW())</formula>
    </cfRule>
  </conditionalFormatting>
  <conditionalFormatting sqref="D95">
    <cfRule type="expression" dxfId="120" priority="2">
      <formula>ISODD(ROW())</formula>
    </cfRule>
  </conditionalFormatting>
  <hyperlinks>
    <hyperlink ref="C18" r:id="rId1"/>
    <hyperlink ref="C20" r:id="rId2"/>
    <hyperlink ref="C57" r:id="rId3" display="Торт Итальянский сырный 1кг (8 кусочков)"/>
    <hyperlink ref="C58" r:id="rId4" display="Торт Киевский 1кг (8 кусочков)"/>
    <hyperlink ref="C59" r:id="rId5" display="Торт Красный бархат 1,250кг (10 кусочков)"/>
    <hyperlink ref="C62" r:id="rId6" display="Торт Милая девочка 1,100 кг (9 кусочков)"/>
    <hyperlink ref="C64" r:id="rId7" display="Торт Ореон 1,250кг (10 кусочков)"/>
    <hyperlink ref="C65" r:id="rId8" display="Торт Прага 1кг (8 кусочков)"/>
    <hyperlink ref="C67" r:id="rId9" display="Торт Сырная горка 0,850 кг (4 кусочка)"/>
    <hyperlink ref="C68" r:id="rId10" display="Торт Тирамису 1,05кг (8 кусочков)"/>
    <hyperlink ref="C69" r:id="rId11" display="Торт Тирамису Клубничный 1,200кг  (10 кусочков)"/>
    <hyperlink ref="C70" r:id="rId12" display="Торт Тиффани 1,150кг (9 кусочков)"/>
    <hyperlink ref="C71" r:id="rId13" display="Торт Эстерхази сливочный 1,1 кг (8 кусочков)"/>
    <hyperlink ref="C73" r:id="rId14" display="Торт Киевский 0,9 кг. (7 кусочков)"/>
    <hyperlink ref="C74" r:id="rId15" display="Торт Красный бархат 1,250 кг. (10 кусочков)"/>
    <hyperlink ref="C76" r:id="rId16" display="Торт Милая девочка 1,05 кг. (9 кусочков)"/>
    <hyperlink ref="C78" r:id="rId17" display="Торт Прага 1,0 кг. (8 кусочков)"/>
    <hyperlink ref="C79" r:id="rId18" display="Торт Тирамису 1,0 кг. (8 кусочков)"/>
    <hyperlink ref="C80" r:id="rId19" display="Торт Тирамису клубничный 1,1 кг. (8 кусочков)"/>
    <hyperlink ref="C81" r:id="rId20" display="Торт Тиффини 1,05 кг. (8 кусочков)"/>
    <hyperlink ref="C82" r:id="rId21" display="Торт Эстерхази сливочный 1,100 кг. (9 кусочков)"/>
    <hyperlink ref="C83" r:id="rId22" display="Торт Хаусман 0,95 кг. (8 кусочков)"/>
    <hyperlink ref="C89" r:id="rId23"/>
    <hyperlink ref="C19" r:id="rId24" display="Макаронс в ассортименте 1шт"/>
    <hyperlink ref="C21" r:id="rId25"/>
    <hyperlink ref="C22" r:id="rId26" display="Меренга НОЛЬ калорий 40гр"/>
    <hyperlink ref="C61" r:id="rId27"/>
    <hyperlink ref="C26" r:id="rId28"/>
    <hyperlink ref="C35" r:id="rId29"/>
    <hyperlink ref="C47" r:id="rId30" display="Пирожное Сырная горка, 210гр."/>
    <hyperlink ref="C48" r:id="rId31" display="Пирожное Тирамису, 105гр."/>
    <hyperlink ref="C49" r:id="rId32" display="Пирожное Тирамису Клубничное, 112гр."/>
    <hyperlink ref="C50" r:id="rId33" display="Пирожное Тиффани, 110гр."/>
    <hyperlink ref="C51" r:id="rId34" display="Пирожное Эстерхази сливочное, 100гр."/>
    <hyperlink ref="C52" r:id="rId35" display="Пирожное Хаусман, 105гр."/>
    <hyperlink ref="C53" r:id="rId36" display="Пирожное Чизкейк Классический, 130гр."/>
    <hyperlink ref="C54" r:id="rId37"/>
    <hyperlink ref="C55" r:id="rId38"/>
    <hyperlink ref="C92" r:id="rId39"/>
    <hyperlink ref="C96" r:id="rId40"/>
    <hyperlink ref="C31" r:id="rId41" display="Пирожное Трубочка с белковым кремом,40гр"/>
    <hyperlink ref="C63" r:id="rId42"/>
    <hyperlink ref="C72" r:id="rId43" display="Торт Хаусман 1 кг (8 кусочков)"/>
    <hyperlink ref="C17" r:id="rId44"/>
    <hyperlink ref="C28" r:id="rId45"/>
    <hyperlink ref="C30" r:id="rId46"/>
    <hyperlink ref="C32" r:id="rId47"/>
    <hyperlink ref="C66" r:id="rId48"/>
    <hyperlink ref="C93" r:id="rId49"/>
    <hyperlink ref="C94" r:id="rId50"/>
    <hyperlink ref="C97" r:id="rId51"/>
    <hyperlink ref="C33" r:id="rId52"/>
    <hyperlink ref="C34" r:id="rId53"/>
  </hyperlinks>
  <pageMargins left="0.33333299999999999" right="0.33333299999999999" top="0.25" bottom="0.5" header="0.25" footer="0.25"/>
  <pageSetup orientation="portrait" r:id="rId54"/>
  <headerFooter>
    <oddFooter>&amp;C&amp;"Avenir Next Regular,Regular"&amp;12&amp;K000000&amp;P</oddFooter>
  </headerFooter>
  <ignoredErrors>
    <ignoredError sqref="D3" unlockedFormula="1"/>
    <ignoredError sqref="E31" numberStoredAsText="1"/>
  </ignoredErrors>
  <drawing r:id="rId5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</sheetPr>
  <dimension ref="A1:L40"/>
  <sheetViews>
    <sheetView showGridLines="0" zoomScale="70" zoomScaleNormal="70" workbookViewId="0">
      <selection activeCell="C9" sqref="C9"/>
    </sheetView>
  </sheetViews>
  <sheetFormatPr defaultColWidth="16.44140625" defaultRowHeight="21.75" customHeight="1"/>
  <cols>
    <col min="1" max="1" width="16.44140625" style="1" customWidth="1"/>
    <col min="2" max="2" width="30" style="4" customWidth="1"/>
    <col min="3" max="3" width="55" style="3" customWidth="1"/>
    <col min="4" max="4" width="20.33203125" style="3" bestFit="1" customWidth="1"/>
    <col min="5" max="5" width="23.109375" style="3" customWidth="1"/>
    <col min="6" max="6" width="11" style="3" customWidth="1"/>
    <col min="7" max="7" width="11.88671875" style="3" customWidth="1"/>
    <col min="8" max="9" width="16.44140625" style="3"/>
    <col min="10" max="10" width="3.44140625" style="3" hidden="1" customWidth="1"/>
    <col min="11" max="12" width="16.44140625" style="3"/>
    <col min="13" max="16384" width="16.44140625" style="1"/>
  </cols>
  <sheetData>
    <row r="1" spans="2:12" s="3" customFormat="1" ht="15" customHeight="1">
      <c r="B1" s="4"/>
      <c r="C1" s="16"/>
      <c r="D1" s="205" t="s">
        <v>446</v>
      </c>
      <c r="E1" s="205"/>
      <c r="F1" s="5"/>
      <c r="G1" s="5"/>
    </row>
    <row r="2" spans="2:12" s="3" customFormat="1" ht="32.1" customHeight="1">
      <c r="B2" s="93" t="s">
        <v>36</v>
      </c>
      <c r="C2" s="60" t="str">
        <f>'1. Хлеб и выпечка'!C2</f>
        <v>от</v>
      </c>
      <c r="D2" s="42">
        <f ca="1">'1. Хлеб и выпечка'!D2</f>
        <v>45418</v>
      </c>
      <c r="E2" s="7"/>
      <c r="F2" s="5"/>
      <c r="G2" s="5"/>
    </row>
    <row r="3" spans="2:12" s="3" customFormat="1" ht="36.75" customHeight="1" thickBot="1">
      <c r="B3" s="93" t="s">
        <v>100</v>
      </c>
      <c r="C3" s="60" t="s">
        <v>94</v>
      </c>
      <c r="D3" s="61">
        <f>'1. Хлеб и выпечка'!D3</f>
        <v>0</v>
      </c>
      <c r="E3" s="18"/>
      <c r="F3" s="5"/>
      <c r="G3" s="5"/>
    </row>
    <row r="4" spans="2:12" s="3" customFormat="1" ht="12" customHeight="1" thickTop="1">
      <c r="B4" s="19"/>
      <c r="C4" s="20"/>
      <c r="D4" s="20"/>
      <c r="E4" s="21"/>
      <c r="F4" s="5"/>
      <c r="G4" s="5"/>
    </row>
    <row r="5" spans="2:12" s="3" customFormat="1" ht="27" customHeight="1">
      <c r="B5" s="32" t="s">
        <v>34</v>
      </c>
      <c r="C5" s="62" t="str">
        <f>IF(('1. Хлеб и выпечка'!C4)=0,"",('1. Хлеб и выпечка'!C4))</f>
        <v/>
      </c>
      <c r="D5" s="63"/>
      <c r="E5" s="63"/>
      <c r="F5" s="5"/>
      <c r="G5" s="5"/>
    </row>
    <row r="6" spans="2:12" s="3" customFormat="1" ht="12" customHeight="1">
      <c r="B6" s="33"/>
      <c r="C6" s="16"/>
      <c r="E6" s="7"/>
      <c r="F6" s="5"/>
      <c r="G6" s="5"/>
    </row>
    <row r="7" spans="2:12" s="3" customFormat="1" ht="27" customHeight="1">
      <c r="B7" s="34" t="s">
        <v>35</v>
      </c>
      <c r="C7" s="62" t="str">
        <f>IF(('1. Хлеб и выпечка'!C6)=0,"",('1. Хлеб и выпечка'!C6))</f>
        <v/>
      </c>
      <c r="D7" s="63"/>
      <c r="E7" s="63"/>
      <c r="F7" s="5"/>
      <c r="G7" s="5"/>
      <c r="J7" s="11"/>
      <c r="K7" s="7"/>
      <c r="L7" s="5"/>
    </row>
    <row r="8" spans="2:12" s="3" customFormat="1" ht="12" customHeight="1">
      <c r="B8" s="33"/>
      <c r="C8" s="16"/>
      <c r="E8" s="7"/>
      <c r="F8" s="5"/>
      <c r="G8" s="5"/>
    </row>
    <row r="9" spans="2:12" s="3" customFormat="1" ht="27" customHeight="1">
      <c r="B9" s="34" t="s">
        <v>49</v>
      </c>
      <c r="C9" s="62" t="str">
        <f>IF(('1. Хлеб и выпечка'!C8)=0,"",('1. Хлеб и выпечка'!C8))</f>
        <v/>
      </c>
      <c r="D9" s="63"/>
      <c r="E9" s="63"/>
      <c r="F9" s="35"/>
      <c r="G9" s="62" t="str">
        <f>IF(('1. Хлеб и выпечка'!H8)=0,"",('1. Хлеб и выпечка'!H8))</f>
        <v>Рылеева 16А</v>
      </c>
      <c r="H9" s="39"/>
      <c r="I9" s="39"/>
      <c r="J9" s="39"/>
      <c r="K9" s="39"/>
      <c r="L9" s="38"/>
    </row>
    <row r="10" spans="2:12" s="3" customFormat="1" ht="12" customHeight="1">
      <c r="B10" s="4"/>
      <c r="C10" s="16"/>
      <c r="E10" s="7"/>
      <c r="F10" s="5"/>
      <c r="G10" s="40"/>
      <c r="K10" s="26"/>
    </row>
    <row r="11" spans="2:12" s="3" customFormat="1" ht="27" customHeight="1">
      <c r="B11" s="36" t="s">
        <v>76</v>
      </c>
      <c r="C11" s="16"/>
      <c r="E11" s="7"/>
      <c r="F11" s="35"/>
      <c r="G11" s="62" t="str">
        <f>IF(('1. Хлеб и выпечка'!H10)=0,"",('1. Хлеб и выпечка'!H10))</f>
        <v>Энтузиастов 12</v>
      </c>
      <c r="H11" s="39"/>
      <c r="I11" s="39"/>
      <c r="J11" s="39"/>
      <c r="K11" s="39"/>
      <c r="L11" s="38"/>
    </row>
    <row r="12" spans="2:12" s="3" customFormat="1" ht="17.399999999999999">
      <c r="B12" s="36" t="s">
        <v>61</v>
      </c>
      <c r="C12" s="16"/>
      <c r="E12" s="7"/>
      <c r="F12" s="5"/>
      <c r="G12" s="5"/>
    </row>
    <row r="13" spans="2:12" s="3" customFormat="1" ht="17.100000000000001" customHeight="1">
      <c r="B13" s="17"/>
      <c r="C13" s="16"/>
      <c r="E13" s="7"/>
      <c r="F13" s="5"/>
      <c r="G13" s="5"/>
      <c r="I13" s="4"/>
      <c r="J13" s="11"/>
      <c r="K13" s="8" t="s">
        <v>0</v>
      </c>
      <c r="L13" s="12" t="s">
        <v>26</v>
      </c>
    </row>
    <row r="14" spans="2:12" s="3" customFormat="1" ht="21.75" customHeight="1">
      <c r="B14" s="36" t="s">
        <v>60</v>
      </c>
      <c r="C14" s="16"/>
      <c r="E14" s="7"/>
      <c r="F14" s="5"/>
      <c r="G14" s="5"/>
      <c r="I14" s="8" t="s">
        <v>27</v>
      </c>
      <c r="J14" s="9"/>
      <c r="K14" s="13">
        <f>K209+'2. Кондитерские изделия'!J99+'3. Кулинария'!J41+'4. Замороженная продукция'!J65+'5. Напитки'!J23</f>
        <v>0</v>
      </c>
      <c r="L14" s="14">
        <f>L209+'2. Кондитерские изделия'!K99+'3. Кулинария'!K41+'4. Замороженная продукция'!K65+'5. Напитки'!K23</f>
        <v>0</v>
      </c>
    </row>
    <row r="15" spans="2:12" s="3" customFormat="1" ht="9.9" customHeight="1" thickBot="1">
      <c r="B15" s="4"/>
      <c r="E15" s="7"/>
      <c r="F15" s="5"/>
      <c r="G15" s="5"/>
      <c r="I15" s="4"/>
      <c r="J15" s="11"/>
      <c r="K15" s="7"/>
      <c r="L15" s="5"/>
    </row>
    <row r="16" spans="2:12" s="3" customFormat="1" ht="55.5" customHeight="1">
      <c r="B16" s="27" t="s">
        <v>1</v>
      </c>
      <c r="C16" s="28" t="s">
        <v>2</v>
      </c>
      <c r="D16" s="28" t="s">
        <v>22</v>
      </c>
      <c r="E16" s="28" t="s">
        <v>25</v>
      </c>
      <c r="F16" s="27" t="s">
        <v>23</v>
      </c>
      <c r="G16" s="29" t="s">
        <v>33</v>
      </c>
      <c r="H16" s="27" t="s">
        <v>57</v>
      </c>
      <c r="I16" s="27" t="s">
        <v>58</v>
      </c>
      <c r="J16" s="30"/>
      <c r="K16" s="41" t="s">
        <v>24</v>
      </c>
      <c r="L16" s="31" t="s">
        <v>3</v>
      </c>
    </row>
    <row r="17" spans="1:12" s="3" customFormat="1" ht="25.2" customHeight="1">
      <c r="B17" s="173" t="s">
        <v>302</v>
      </c>
      <c r="C17" s="113" t="s">
        <v>321</v>
      </c>
      <c r="D17" s="123"/>
      <c r="E17" s="100">
        <v>4</v>
      </c>
      <c r="F17" s="101">
        <v>152</v>
      </c>
      <c r="G17" s="101">
        <f>E17*F17</f>
        <v>608</v>
      </c>
      <c r="H17" s="170" t="s">
        <v>74</v>
      </c>
      <c r="I17" s="95"/>
      <c r="J17" s="96"/>
      <c r="K17" s="104"/>
      <c r="L17" s="53" t="str">
        <f t="shared" ref="L17:L40" si="0">IF((K17*G17)=0,"",(G17*K17))</f>
        <v/>
      </c>
    </row>
    <row r="18" spans="1:12" s="3" customFormat="1" ht="25.2" customHeight="1">
      <c r="B18" s="189" t="s">
        <v>397</v>
      </c>
      <c r="C18" s="113" t="s">
        <v>398</v>
      </c>
      <c r="D18" s="123"/>
      <c r="E18" s="100">
        <v>4</v>
      </c>
      <c r="F18" s="101">
        <v>160</v>
      </c>
      <c r="G18" s="101">
        <f>E18*F18</f>
        <v>640</v>
      </c>
      <c r="H18" s="59" t="s">
        <v>74</v>
      </c>
      <c r="I18" s="97"/>
      <c r="J18" s="96"/>
      <c r="K18" s="104"/>
      <c r="L18" s="53" t="str">
        <f t="shared" si="0"/>
        <v/>
      </c>
    </row>
    <row r="19" spans="1:12" s="3" customFormat="1" ht="25.2" customHeight="1">
      <c r="B19" s="190"/>
      <c r="C19" s="113" t="s">
        <v>399</v>
      </c>
      <c r="D19" s="123"/>
      <c r="E19" s="100">
        <v>4</v>
      </c>
      <c r="F19" s="101">
        <v>190</v>
      </c>
      <c r="G19" s="101">
        <f>E19*F19</f>
        <v>760</v>
      </c>
      <c r="H19" s="59" t="s">
        <v>74</v>
      </c>
      <c r="I19" s="95"/>
      <c r="J19" s="96"/>
      <c r="K19" s="104"/>
      <c r="L19" s="53" t="str">
        <f t="shared" si="0"/>
        <v/>
      </c>
    </row>
    <row r="20" spans="1:12" s="3" customFormat="1" ht="25.2" customHeight="1">
      <c r="B20" s="195"/>
      <c r="C20" s="113" t="s">
        <v>400</v>
      </c>
      <c r="D20" s="123"/>
      <c r="E20" s="100">
        <v>4</v>
      </c>
      <c r="F20" s="101">
        <v>80</v>
      </c>
      <c r="G20" s="101">
        <f>E20*F20</f>
        <v>320</v>
      </c>
      <c r="H20" s="59" t="s">
        <v>74</v>
      </c>
      <c r="I20" s="97"/>
      <c r="J20" s="96"/>
      <c r="K20" s="104"/>
      <c r="L20" s="53" t="str">
        <f t="shared" si="0"/>
        <v/>
      </c>
    </row>
    <row r="21" spans="1:12" s="3" customFormat="1" ht="21" customHeight="1">
      <c r="A21" s="213"/>
      <c r="B21" s="191" t="s">
        <v>70</v>
      </c>
      <c r="C21" s="113" t="s">
        <v>404</v>
      </c>
      <c r="D21" s="123"/>
      <c r="E21" s="100">
        <v>4</v>
      </c>
      <c r="F21" s="101">
        <v>100</v>
      </c>
      <c r="G21" s="101">
        <f t="shared" ref="G21:G29" si="1">E21*F21</f>
        <v>400</v>
      </c>
      <c r="H21" s="59" t="s">
        <v>74</v>
      </c>
      <c r="I21" s="95"/>
      <c r="J21" s="96"/>
      <c r="K21" s="104"/>
      <c r="L21" s="53" t="str">
        <f t="shared" si="0"/>
        <v/>
      </c>
    </row>
    <row r="22" spans="1:12" s="3" customFormat="1" ht="21" customHeight="1">
      <c r="A22" s="213"/>
      <c r="B22" s="191"/>
      <c r="C22" s="113" t="s">
        <v>410</v>
      </c>
      <c r="D22" s="123"/>
      <c r="E22" s="100">
        <v>4</v>
      </c>
      <c r="F22" s="101">
        <v>100</v>
      </c>
      <c r="G22" s="101">
        <f t="shared" si="1"/>
        <v>400</v>
      </c>
      <c r="H22" s="59" t="s">
        <v>74</v>
      </c>
      <c r="I22" s="97"/>
      <c r="J22" s="96"/>
      <c r="K22" s="104"/>
      <c r="L22" s="53" t="str">
        <f t="shared" si="0"/>
        <v/>
      </c>
    </row>
    <row r="23" spans="1:12" s="3" customFormat="1" ht="21" customHeight="1">
      <c r="A23" s="213"/>
      <c r="B23" s="191"/>
      <c r="C23" s="113" t="s">
        <v>154</v>
      </c>
      <c r="D23" s="123"/>
      <c r="E23" s="100">
        <v>4</v>
      </c>
      <c r="F23" s="101">
        <v>100</v>
      </c>
      <c r="G23" s="101">
        <f t="shared" si="1"/>
        <v>400</v>
      </c>
      <c r="H23" s="59" t="s">
        <v>74</v>
      </c>
      <c r="I23" s="95"/>
      <c r="J23" s="96"/>
      <c r="K23" s="104"/>
      <c r="L23" s="53" t="str">
        <f t="shared" si="0"/>
        <v/>
      </c>
    </row>
    <row r="24" spans="1:12" s="3" customFormat="1" ht="21" customHeight="1">
      <c r="A24" s="213"/>
      <c r="B24" s="191"/>
      <c r="C24" s="113" t="s">
        <v>405</v>
      </c>
      <c r="D24" s="123"/>
      <c r="E24" s="100">
        <v>4</v>
      </c>
      <c r="F24" s="101">
        <v>127.5</v>
      </c>
      <c r="G24" s="101">
        <f t="shared" si="1"/>
        <v>510</v>
      </c>
      <c r="H24" s="59" t="s">
        <v>74</v>
      </c>
      <c r="I24" s="97"/>
      <c r="J24" s="96"/>
      <c r="K24" s="104"/>
      <c r="L24" s="53" t="str">
        <f t="shared" si="0"/>
        <v/>
      </c>
    </row>
    <row r="25" spans="1:12" s="3" customFormat="1" ht="21" customHeight="1">
      <c r="A25" s="213"/>
      <c r="B25" s="191"/>
      <c r="C25" s="113" t="s">
        <v>406</v>
      </c>
      <c r="D25" s="123"/>
      <c r="E25" s="100">
        <v>4</v>
      </c>
      <c r="F25" s="101">
        <v>126</v>
      </c>
      <c r="G25" s="101">
        <f t="shared" si="1"/>
        <v>504</v>
      </c>
      <c r="H25" s="59" t="s">
        <v>74</v>
      </c>
      <c r="I25" s="95"/>
      <c r="J25" s="98"/>
      <c r="K25" s="104"/>
      <c r="L25" s="53" t="str">
        <f t="shared" si="0"/>
        <v/>
      </c>
    </row>
    <row r="26" spans="1:12" s="3" customFormat="1" ht="21" customHeight="1">
      <c r="A26" s="213"/>
      <c r="B26" s="191"/>
      <c r="C26" s="113" t="s">
        <v>407</v>
      </c>
      <c r="D26" s="123"/>
      <c r="E26" s="100">
        <v>4</v>
      </c>
      <c r="F26" s="101">
        <v>126</v>
      </c>
      <c r="G26" s="101">
        <f t="shared" si="1"/>
        <v>504</v>
      </c>
      <c r="H26" s="59" t="s">
        <v>74</v>
      </c>
      <c r="I26" s="97"/>
      <c r="J26" s="96"/>
      <c r="K26" s="104"/>
      <c r="L26" s="53" t="str">
        <f t="shared" si="0"/>
        <v/>
      </c>
    </row>
    <row r="27" spans="1:12" s="3" customFormat="1" ht="21" customHeight="1">
      <c r="A27" s="213"/>
      <c r="B27" s="191"/>
      <c r="C27" s="113" t="s">
        <v>408</v>
      </c>
      <c r="D27" s="123"/>
      <c r="E27" s="100">
        <v>4</v>
      </c>
      <c r="F27" s="101">
        <v>144</v>
      </c>
      <c r="G27" s="101">
        <f t="shared" si="1"/>
        <v>576</v>
      </c>
      <c r="H27" s="59" t="s">
        <v>74</v>
      </c>
      <c r="I27" s="95"/>
      <c r="J27" s="98"/>
      <c r="K27" s="104"/>
      <c r="L27" s="53" t="str">
        <f t="shared" si="0"/>
        <v/>
      </c>
    </row>
    <row r="28" spans="1:12" s="3" customFormat="1" ht="21" customHeight="1">
      <c r="A28" s="213"/>
      <c r="B28" s="191"/>
      <c r="C28" s="113" t="s">
        <v>409</v>
      </c>
      <c r="D28" s="123"/>
      <c r="E28" s="100">
        <v>4</v>
      </c>
      <c r="F28" s="101">
        <v>127.5</v>
      </c>
      <c r="G28" s="101">
        <f t="shared" si="1"/>
        <v>510</v>
      </c>
      <c r="H28" s="59" t="s">
        <v>74</v>
      </c>
      <c r="I28" s="97"/>
      <c r="J28" s="96"/>
      <c r="K28" s="104"/>
      <c r="L28" s="53" t="str">
        <f t="shared" si="0"/>
        <v/>
      </c>
    </row>
    <row r="29" spans="1:12" s="3" customFormat="1" ht="21" customHeight="1">
      <c r="A29" s="182"/>
      <c r="B29" s="181"/>
      <c r="C29" s="113" t="s">
        <v>411</v>
      </c>
      <c r="D29" s="123"/>
      <c r="E29" s="100">
        <v>4</v>
      </c>
      <c r="F29" s="101">
        <v>228</v>
      </c>
      <c r="G29" s="101">
        <f t="shared" si="1"/>
        <v>912</v>
      </c>
      <c r="H29" s="59" t="s">
        <v>74</v>
      </c>
      <c r="I29" s="97"/>
      <c r="J29" s="183"/>
      <c r="K29" s="104"/>
      <c r="L29" s="53"/>
    </row>
    <row r="30" spans="1:12" s="16" customFormat="1" ht="21.75" customHeight="1">
      <c r="B30" s="102" t="s">
        <v>69</v>
      </c>
      <c r="C30" s="58" t="s">
        <v>116</v>
      </c>
      <c r="D30" s="47"/>
      <c r="E30" s="49">
        <v>4</v>
      </c>
      <c r="F30" s="50">
        <v>148.80000000000001</v>
      </c>
      <c r="G30" s="50">
        <f t="shared" ref="G30:G39" si="2">E30*F30</f>
        <v>595.20000000000005</v>
      </c>
      <c r="H30" s="59" t="s">
        <v>71</v>
      </c>
      <c r="I30" s="95"/>
      <c r="J30" s="116">
        <f t="shared" ref="J30:J39" si="3">K30*E30</f>
        <v>0</v>
      </c>
      <c r="K30" s="104"/>
      <c r="L30" s="53" t="str">
        <f t="shared" si="0"/>
        <v/>
      </c>
    </row>
    <row r="31" spans="1:12" s="16" customFormat="1" ht="21.75" customHeight="1">
      <c r="B31" s="163" t="s">
        <v>166</v>
      </c>
      <c r="C31" s="58" t="s">
        <v>300</v>
      </c>
      <c r="D31" s="123"/>
      <c r="E31" s="49">
        <v>4</v>
      </c>
      <c r="F31" s="50">
        <v>119</v>
      </c>
      <c r="G31" s="50">
        <f t="shared" si="2"/>
        <v>476</v>
      </c>
      <c r="H31" s="59" t="s">
        <v>71</v>
      </c>
      <c r="I31" s="97"/>
      <c r="J31" s="56">
        <f t="shared" si="3"/>
        <v>0</v>
      </c>
      <c r="K31" s="104"/>
      <c r="L31" s="53" t="str">
        <f t="shared" si="0"/>
        <v/>
      </c>
    </row>
    <row r="32" spans="1:12" s="16" customFormat="1" ht="21.75" customHeight="1">
      <c r="B32" s="172" t="s">
        <v>298</v>
      </c>
      <c r="C32" s="58" t="s">
        <v>299</v>
      </c>
      <c r="D32" s="123"/>
      <c r="E32" s="49">
        <v>2</v>
      </c>
      <c r="F32" s="50">
        <v>442</v>
      </c>
      <c r="G32" s="50">
        <f t="shared" si="2"/>
        <v>884</v>
      </c>
      <c r="H32" s="59" t="s">
        <v>71</v>
      </c>
      <c r="I32" s="95"/>
      <c r="J32" s="116"/>
      <c r="K32" s="104"/>
      <c r="L32" s="53" t="str">
        <f t="shared" si="0"/>
        <v/>
      </c>
    </row>
    <row r="33" spans="2:12" s="16" customFormat="1" ht="21.75" customHeight="1">
      <c r="B33" s="214" t="s">
        <v>168</v>
      </c>
      <c r="C33" s="58" t="s">
        <v>176</v>
      </c>
      <c r="D33" s="47"/>
      <c r="E33" s="49">
        <v>4</v>
      </c>
      <c r="F33" s="50">
        <v>157.6</v>
      </c>
      <c r="G33" s="50">
        <f t="shared" si="2"/>
        <v>630.4</v>
      </c>
      <c r="H33" s="47" t="s">
        <v>71</v>
      </c>
      <c r="I33" s="97"/>
      <c r="J33" s="116">
        <f t="shared" si="3"/>
        <v>0</v>
      </c>
      <c r="K33" s="104"/>
      <c r="L33" s="53" t="str">
        <f t="shared" si="0"/>
        <v/>
      </c>
    </row>
    <row r="34" spans="2:12" s="16" customFormat="1" ht="21.75" customHeight="1">
      <c r="B34" s="214"/>
      <c r="C34" s="58" t="s">
        <v>403</v>
      </c>
      <c r="D34" s="47"/>
      <c r="E34" s="49">
        <v>4</v>
      </c>
      <c r="F34" s="50">
        <v>153</v>
      </c>
      <c r="G34" s="50">
        <f t="shared" si="2"/>
        <v>612</v>
      </c>
      <c r="H34" s="47" t="s">
        <v>71</v>
      </c>
      <c r="I34" s="95"/>
      <c r="J34" s="116"/>
      <c r="K34" s="104"/>
      <c r="L34" s="53" t="str">
        <f t="shared" si="0"/>
        <v/>
      </c>
    </row>
    <row r="35" spans="2:12" s="16" customFormat="1" ht="21.75" customHeight="1">
      <c r="B35" s="214"/>
      <c r="C35" s="113" t="s">
        <v>108</v>
      </c>
      <c r="D35" s="47"/>
      <c r="E35" s="49">
        <v>4</v>
      </c>
      <c r="F35" s="50">
        <v>122.6</v>
      </c>
      <c r="G35" s="50">
        <f t="shared" si="2"/>
        <v>490.4</v>
      </c>
      <c r="H35" s="47" t="s">
        <v>71</v>
      </c>
      <c r="I35" s="95"/>
      <c r="J35" s="116">
        <f t="shared" si="3"/>
        <v>0</v>
      </c>
      <c r="K35" s="104"/>
      <c r="L35" s="53" t="str">
        <f t="shared" si="0"/>
        <v/>
      </c>
    </row>
    <row r="36" spans="2:12" s="16" customFormat="1" ht="21.75" customHeight="1">
      <c r="B36" s="214"/>
      <c r="C36" s="58" t="s">
        <v>147</v>
      </c>
      <c r="D36" s="47"/>
      <c r="E36" s="49">
        <v>4</v>
      </c>
      <c r="F36" s="50">
        <v>270</v>
      </c>
      <c r="G36" s="50">
        <f t="shared" si="2"/>
        <v>1080</v>
      </c>
      <c r="H36" s="47" t="s">
        <v>71</v>
      </c>
      <c r="I36" s="97"/>
      <c r="J36" s="56">
        <f t="shared" si="3"/>
        <v>0</v>
      </c>
      <c r="K36" s="104"/>
      <c r="L36" s="53" t="str">
        <f t="shared" si="0"/>
        <v/>
      </c>
    </row>
    <row r="37" spans="2:12" s="16" customFormat="1" ht="21.75" customHeight="1">
      <c r="B37" s="171" t="s">
        <v>167</v>
      </c>
      <c r="C37" s="58" t="s">
        <v>20</v>
      </c>
      <c r="D37" s="47"/>
      <c r="E37" s="49">
        <v>4</v>
      </c>
      <c r="F37" s="50">
        <v>131.80000000000001</v>
      </c>
      <c r="G37" s="50">
        <f t="shared" si="2"/>
        <v>527.20000000000005</v>
      </c>
      <c r="H37" s="47" t="s">
        <v>145</v>
      </c>
      <c r="I37" s="95"/>
      <c r="J37" s="56">
        <f t="shared" si="3"/>
        <v>0</v>
      </c>
      <c r="K37" s="104"/>
      <c r="L37" s="53" t="str">
        <f t="shared" si="0"/>
        <v/>
      </c>
    </row>
    <row r="38" spans="2:12" s="16" customFormat="1" ht="26.4">
      <c r="B38" s="211" t="s">
        <v>169</v>
      </c>
      <c r="C38" s="58" t="s">
        <v>412</v>
      </c>
      <c r="D38" s="47"/>
      <c r="E38" s="49">
        <v>4</v>
      </c>
      <c r="F38" s="50">
        <v>63</v>
      </c>
      <c r="G38" s="50">
        <f t="shared" si="2"/>
        <v>252</v>
      </c>
      <c r="H38" s="47" t="s">
        <v>145</v>
      </c>
      <c r="I38" s="97"/>
      <c r="J38" s="56">
        <f t="shared" si="3"/>
        <v>0</v>
      </c>
      <c r="K38" s="104"/>
      <c r="L38" s="53" t="str">
        <f t="shared" si="0"/>
        <v/>
      </c>
    </row>
    <row r="39" spans="2:12" s="16" customFormat="1" ht="24.75" customHeight="1">
      <c r="B39" s="212"/>
      <c r="C39" s="58" t="s">
        <v>413</v>
      </c>
      <c r="D39" s="47"/>
      <c r="E39" s="49">
        <v>4</v>
      </c>
      <c r="F39" s="50">
        <v>63</v>
      </c>
      <c r="G39" s="50">
        <f t="shared" si="2"/>
        <v>252</v>
      </c>
      <c r="H39" s="47" t="s">
        <v>145</v>
      </c>
      <c r="I39" s="95"/>
      <c r="J39" s="56">
        <f t="shared" si="3"/>
        <v>0</v>
      </c>
      <c r="K39" s="104"/>
      <c r="L39" s="53" t="str">
        <f t="shared" si="0"/>
        <v/>
      </c>
    </row>
    <row r="40" spans="2:12" ht="21.75" customHeight="1">
      <c r="K40" s="165">
        <f>SUM(K17:K39)</f>
        <v>0</v>
      </c>
      <c r="L40" s="3" t="str">
        <f t="shared" si="0"/>
        <v/>
      </c>
    </row>
  </sheetData>
  <sheetProtection algorithmName="SHA-512" hashValue="Lvk2Pfhmx3scMllI9iKtwpzzid527g9BjWNx6aH3+BiI1P7v+8tNOMsF+yT4V6kE0BUoftI26JrE40CqqhQhxg==" saltValue="XugT9IQCkGbkSX+dfuvd3Q==" spinCount="100000" sheet="1" objects="1" scenarios="1" selectLockedCells="1"/>
  <mergeCells count="6">
    <mergeCell ref="B38:B39"/>
    <mergeCell ref="D1:E1"/>
    <mergeCell ref="A21:A28"/>
    <mergeCell ref="B21:B28"/>
    <mergeCell ref="B33:B36"/>
    <mergeCell ref="B18:B20"/>
  </mergeCells>
  <conditionalFormatting sqref="B30:G30 C28:C29 B21:B25 E31:E32 B31:B34 C39:G39 D33:E36 B37:G38 G17:G23 D27:G29 J30:J39 K21:K39 G31:G36 L17:L39">
    <cfRule type="expression" dxfId="119" priority="392">
      <formula>ISODD(ROW())</formula>
    </cfRule>
  </conditionalFormatting>
  <conditionalFormatting sqref="H37">
    <cfRule type="expression" dxfId="118" priority="376">
      <formula>ISODD(ROW())</formula>
    </cfRule>
  </conditionalFormatting>
  <conditionalFormatting sqref="C26:F26 D25:F25 G25:G26 F21:F23">
    <cfRule type="expression" dxfId="117" priority="350">
      <formula>ISODD(ROW())</formula>
    </cfRule>
  </conditionalFormatting>
  <conditionalFormatting sqref="C27">
    <cfRule type="expression" dxfId="116" priority="349">
      <formula>ISODD(ROW())</formula>
    </cfRule>
  </conditionalFormatting>
  <conditionalFormatting sqref="H30">
    <cfRule type="expression" dxfId="115" priority="334">
      <formula>ISODD(ROW())</formula>
    </cfRule>
  </conditionalFormatting>
  <conditionalFormatting sqref="C36">
    <cfRule type="expression" dxfId="114" priority="324">
      <formula>ISODD(ROW())</formula>
    </cfRule>
  </conditionalFormatting>
  <conditionalFormatting sqref="C33:C34">
    <cfRule type="expression" dxfId="113" priority="321">
      <formula>ISODD(ROW())</formula>
    </cfRule>
  </conditionalFormatting>
  <conditionalFormatting sqref="C35">
    <cfRule type="expression" dxfId="112" priority="320">
      <formula>ISODD(ROW())</formula>
    </cfRule>
  </conditionalFormatting>
  <conditionalFormatting sqref="F35">
    <cfRule type="expression" dxfId="111" priority="315">
      <formula>ISODD(ROW())</formula>
    </cfRule>
  </conditionalFormatting>
  <conditionalFormatting sqref="F33:F34">
    <cfRule type="expression" dxfId="110" priority="312">
      <formula>ISODD(ROW())</formula>
    </cfRule>
  </conditionalFormatting>
  <conditionalFormatting sqref="F36">
    <cfRule type="expression" dxfId="109" priority="309">
      <formula>ISODD(ROW())</formula>
    </cfRule>
  </conditionalFormatting>
  <conditionalFormatting sqref="H33:H34">
    <cfRule type="expression" dxfId="108" priority="308">
      <formula>ISODD(ROW())</formula>
    </cfRule>
  </conditionalFormatting>
  <conditionalFormatting sqref="H35">
    <cfRule type="expression" dxfId="107" priority="307">
      <formula>ISODD(ROW())</formula>
    </cfRule>
  </conditionalFormatting>
  <conditionalFormatting sqref="H36">
    <cfRule type="expression" dxfId="106" priority="301">
      <formula>ISODD(ROW())</formula>
    </cfRule>
  </conditionalFormatting>
  <conditionalFormatting sqref="C25">
    <cfRule type="expression" dxfId="105" priority="275">
      <formula>ISODD(ROW())</formula>
    </cfRule>
  </conditionalFormatting>
  <conditionalFormatting sqref="C24:G24">
    <cfRule type="expression" dxfId="104" priority="262">
      <formula>ISODD(ROW())</formula>
    </cfRule>
  </conditionalFormatting>
  <conditionalFormatting sqref="D23">
    <cfRule type="expression" dxfId="103" priority="246">
      <formula>ISODD(ROW())</formula>
    </cfRule>
  </conditionalFormatting>
  <conditionalFormatting sqref="D22">
    <cfRule type="expression" dxfId="102" priority="245">
      <formula>ISODD(ROW())</formula>
    </cfRule>
  </conditionalFormatting>
  <conditionalFormatting sqref="D21">
    <cfRule type="expression" dxfId="101" priority="244">
      <formula>ISODD(ROW())</formula>
    </cfRule>
  </conditionalFormatting>
  <conditionalFormatting sqref="E22:E23">
    <cfRule type="expression" dxfId="100" priority="243">
      <formula>ISODD(ROW())</formula>
    </cfRule>
  </conditionalFormatting>
  <conditionalFormatting sqref="E21">
    <cfRule type="expression" dxfId="99" priority="242">
      <formula>ISODD(ROW())</formula>
    </cfRule>
  </conditionalFormatting>
  <conditionalFormatting sqref="H21">
    <cfRule type="expression" dxfId="98" priority="240">
      <formula>ISODD(ROW())</formula>
    </cfRule>
  </conditionalFormatting>
  <conditionalFormatting sqref="H38">
    <cfRule type="expression" dxfId="97" priority="227">
      <formula>ISODD(ROW())</formula>
    </cfRule>
  </conditionalFormatting>
  <conditionalFormatting sqref="H39">
    <cfRule type="expression" dxfId="96" priority="226">
      <formula>ISODD(ROW())</formula>
    </cfRule>
  </conditionalFormatting>
  <conditionalFormatting sqref="C21">
    <cfRule type="expression" dxfId="95" priority="224">
      <formula>ISODD(ROW())</formula>
    </cfRule>
  </conditionalFormatting>
  <conditionalFormatting sqref="C22">
    <cfRule type="expression" dxfId="94" priority="223">
      <formula>ISODD(ROW())</formula>
    </cfRule>
  </conditionalFormatting>
  <conditionalFormatting sqref="C23">
    <cfRule type="expression" dxfId="93" priority="222">
      <formula>ISODD(ROW())</formula>
    </cfRule>
  </conditionalFormatting>
  <conditionalFormatting sqref="H22">
    <cfRule type="expression" dxfId="92" priority="220">
      <formula>ISODD(ROW())</formula>
    </cfRule>
  </conditionalFormatting>
  <conditionalFormatting sqref="H23">
    <cfRule type="expression" dxfId="91" priority="219">
      <formula>ISODD(ROW())</formula>
    </cfRule>
  </conditionalFormatting>
  <conditionalFormatting sqref="H24">
    <cfRule type="expression" dxfId="90" priority="217">
      <formula>ISODD(ROW())</formula>
    </cfRule>
  </conditionalFormatting>
  <conditionalFormatting sqref="H25">
    <cfRule type="expression" dxfId="89" priority="216">
      <formula>ISODD(ROW())</formula>
    </cfRule>
  </conditionalFormatting>
  <conditionalFormatting sqref="H26">
    <cfRule type="expression" dxfId="88" priority="215">
      <formula>ISODD(ROW())</formula>
    </cfRule>
  </conditionalFormatting>
  <conditionalFormatting sqref="H27">
    <cfRule type="expression" dxfId="87" priority="213">
      <formula>ISODD(ROW())</formula>
    </cfRule>
  </conditionalFormatting>
  <conditionalFormatting sqref="H28:H29">
    <cfRule type="expression" dxfId="86" priority="210">
      <formula>ISODD(ROW())</formula>
    </cfRule>
  </conditionalFormatting>
  <conditionalFormatting sqref="C31:C32">
    <cfRule type="expression" dxfId="85" priority="196">
      <formula>ISODD(ROW())</formula>
    </cfRule>
  </conditionalFormatting>
  <conditionalFormatting sqref="F31:F32">
    <cfRule type="expression" dxfId="84" priority="195">
      <formula>ISODD(ROW())</formula>
    </cfRule>
  </conditionalFormatting>
  <conditionalFormatting sqref="H31">
    <cfRule type="expression" dxfId="83" priority="192">
      <formula>ISODD(ROW())</formula>
    </cfRule>
  </conditionalFormatting>
  <conditionalFormatting sqref="D31:D32">
    <cfRule type="expression" dxfId="82" priority="187">
      <formula>ISODD(ROW())</formula>
    </cfRule>
  </conditionalFormatting>
  <conditionalFormatting sqref="H32">
    <cfRule type="expression" dxfId="81" priority="26">
      <formula>ISODD(ROW())</formula>
    </cfRule>
  </conditionalFormatting>
  <conditionalFormatting sqref="B17:B18">
    <cfRule type="expression" dxfId="80" priority="18">
      <formula>ISODD(ROW())</formula>
    </cfRule>
  </conditionalFormatting>
  <conditionalFormatting sqref="F17:F20">
    <cfRule type="expression" dxfId="79" priority="16">
      <formula>ISODD(ROW())</formula>
    </cfRule>
  </conditionalFormatting>
  <conditionalFormatting sqref="D17:D20">
    <cfRule type="expression" dxfId="78" priority="15">
      <formula>ISODD(ROW())</formula>
    </cfRule>
  </conditionalFormatting>
  <conditionalFormatting sqref="E17:E20">
    <cfRule type="expression" dxfId="77" priority="14">
      <formula>ISODD(ROW())</formula>
    </cfRule>
  </conditionalFormatting>
  <conditionalFormatting sqref="C17:C20">
    <cfRule type="expression" dxfId="76" priority="13">
      <formula>ISODD(ROW())</formula>
    </cfRule>
  </conditionalFormatting>
  <conditionalFormatting sqref="H17">
    <cfRule type="expression" dxfId="75" priority="12">
      <formula>ISODD(ROW())</formula>
    </cfRule>
  </conditionalFormatting>
  <conditionalFormatting sqref="K17:K20">
    <cfRule type="expression" dxfId="74" priority="11">
      <formula>ISODD(ROW())</formula>
    </cfRule>
  </conditionalFormatting>
  <conditionalFormatting sqref="H18">
    <cfRule type="expression" dxfId="73" priority="3">
      <formula>ISODD(ROW())</formula>
    </cfRule>
  </conditionalFormatting>
  <conditionalFormatting sqref="H19">
    <cfRule type="expression" dxfId="72" priority="2">
      <formula>ISODD(ROW())</formula>
    </cfRule>
  </conditionalFormatting>
  <conditionalFormatting sqref="H20">
    <cfRule type="expression" dxfId="71" priority="1">
      <formula>ISODD(ROW())</formula>
    </cfRule>
  </conditionalFormatting>
  <hyperlinks>
    <hyperlink ref="C37" r:id="rId1"/>
    <hyperlink ref="C38" r:id="rId2" display="Каша 6 злаков на цельном молоке со сливочным маслом 300гр"/>
    <hyperlink ref="C39" r:id="rId3" display="Каша рисовая на цельном молоке со сливочным маслом 300гр"/>
    <hyperlink ref="C26" r:id="rId4" display="Сэндвич Токио с тунцом, помидорами и огурцом 190гр"/>
    <hyperlink ref="C25" r:id="rId5" display="Сэндвич Сидней с ветчиной и сыром 200гр"/>
    <hyperlink ref="C28" r:id="rId6" display="Сэндвич Чикен с копченой курочкой 165гр"/>
    <hyperlink ref="C24" r:id="rId7" display="Сэндвич Скандинавский с с/к колбасой 200гр"/>
    <hyperlink ref="C27" r:id="rId8" display="Сэндвич Клаб с паровой грудкой и беконом 200гр"/>
    <hyperlink ref="C23" r:id="rId9"/>
    <hyperlink ref="C22" r:id="rId10"/>
    <hyperlink ref="C21" r:id="rId11" display="Сэндвич с копченой колбасой и сыром 140гр"/>
    <hyperlink ref="C35" r:id="rId12"/>
    <hyperlink ref="C36" r:id="rId13"/>
    <hyperlink ref="C17" r:id="rId14"/>
    <hyperlink ref="C34" r:id="rId15"/>
  </hyperlinks>
  <pageMargins left="0.33333299999999999" right="0.33333299999999999" top="0.25" bottom="0.5" header="0.25" footer="0.25"/>
  <pageSetup orientation="portrait" r:id="rId16"/>
  <headerFooter>
    <oddFooter>&amp;C&amp;"Avenir Next Regular,Regular"&amp;12&amp;K000000&amp;P</oddFooter>
  </headerFooter>
  <drawing r:id="rId1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39997558519241921"/>
  </sheetPr>
  <dimension ref="B1:L64"/>
  <sheetViews>
    <sheetView showGridLines="0" zoomScale="70" zoomScaleNormal="70" workbookViewId="0">
      <selection activeCell="K17" sqref="K17"/>
    </sheetView>
  </sheetViews>
  <sheetFormatPr defaultColWidth="16.44140625" defaultRowHeight="21.75" customHeight="1"/>
  <cols>
    <col min="1" max="1" width="16.44140625" style="3" customWidth="1"/>
    <col min="2" max="2" width="22.33203125" style="3" customWidth="1"/>
    <col min="3" max="3" width="56" style="3" customWidth="1"/>
    <col min="4" max="4" width="22.88671875" style="3" customWidth="1"/>
    <col min="5" max="5" width="21.44140625" style="3" customWidth="1"/>
    <col min="6" max="6" width="16.109375" style="3" customWidth="1"/>
    <col min="7" max="9" width="16.44140625" style="3"/>
    <col min="10" max="10" width="2.44140625" style="3" hidden="1" customWidth="1"/>
    <col min="11" max="16384" width="16.44140625" style="3"/>
  </cols>
  <sheetData>
    <row r="1" spans="2:12" ht="15" customHeight="1">
      <c r="B1" s="4"/>
      <c r="C1" s="16"/>
      <c r="D1" s="205" t="s">
        <v>447</v>
      </c>
      <c r="E1" s="205"/>
      <c r="F1" s="5"/>
      <c r="G1" s="5"/>
    </row>
    <row r="2" spans="2:12" ht="32.1" customHeight="1">
      <c r="B2" s="93" t="s">
        <v>36</v>
      </c>
      <c r="C2" s="60" t="str">
        <f>'1. Хлеб и выпечка'!C2</f>
        <v>от</v>
      </c>
      <c r="D2" s="42">
        <f ca="1">'1. Хлеб и выпечка'!D2</f>
        <v>45418</v>
      </c>
      <c r="E2" s="7"/>
      <c r="F2" s="5"/>
      <c r="G2" s="5"/>
    </row>
    <row r="3" spans="2:12" ht="24.75" customHeight="1" thickBot="1">
      <c r="B3" s="93" t="s">
        <v>100</v>
      </c>
      <c r="C3" s="60" t="s">
        <v>94</v>
      </c>
      <c r="D3" s="61"/>
      <c r="E3" s="18"/>
      <c r="F3" s="5"/>
      <c r="G3" s="5"/>
    </row>
    <row r="4" spans="2:12" ht="12" customHeight="1" thickTop="1">
      <c r="B4" s="19"/>
      <c r="C4" s="20"/>
      <c r="D4" s="20"/>
      <c r="E4" s="21"/>
      <c r="F4" s="5"/>
      <c r="G4" s="5"/>
    </row>
    <row r="5" spans="2:12" ht="27" customHeight="1">
      <c r="B5" s="32" t="s">
        <v>34</v>
      </c>
      <c r="C5" s="62" t="str">
        <f>IF(('1. Хлеб и выпечка'!C4)=0,"",('1. Хлеб и выпечка'!C4))</f>
        <v/>
      </c>
      <c r="D5" s="63"/>
      <c r="E5" s="63"/>
      <c r="F5" s="5"/>
      <c r="G5" s="5"/>
    </row>
    <row r="6" spans="2:12" ht="12" customHeight="1">
      <c r="B6" s="33"/>
      <c r="C6" s="16"/>
      <c r="E6" s="7"/>
      <c r="F6" s="5"/>
      <c r="G6" s="5"/>
    </row>
    <row r="7" spans="2:12" ht="27" customHeight="1">
      <c r="B7" s="34" t="s">
        <v>35</v>
      </c>
      <c r="C7" s="62"/>
      <c r="D7" s="63"/>
      <c r="E7" s="63"/>
      <c r="F7" s="5"/>
      <c r="G7" s="5"/>
      <c r="J7" s="11"/>
      <c r="K7" s="7"/>
      <c r="L7" s="5"/>
    </row>
    <row r="8" spans="2:12" ht="12" customHeight="1">
      <c r="B8" s="33"/>
      <c r="C8" s="16"/>
      <c r="E8" s="7"/>
      <c r="F8" s="5"/>
      <c r="G8" s="5"/>
    </row>
    <row r="9" spans="2:12" ht="27" customHeight="1">
      <c r="B9" s="34" t="s">
        <v>49</v>
      </c>
      <c r="C9" s="62" t="str">
        <f>IF(('1. Хлеб и выпечка'!C8)=0,"",('1. Хлеб и выпечка'!C8))</f>
        <v/>
      </c>
      <c r="D9" s="63"/>
      <c r="E9" s="63"/>
      <c r="F9" s="35"/>
      <c r="G9" s="62" t="str">
        <f>IF(('1. Хлеб и выпечка'!H8)=0,"",('1. Хлеб и выпечка'!H8))</f>
        <v>Рылеева 16А</v>
      </c>
      <c r="H9" s="39"/>
      <c r="I9" s="39"/>
      <c r="J9" s="39"/>
      <c r="K9" s="39"/>
      <c r="L9" s="38"/>
    </row>
    <row r="10" spans="2:12" ht="12" customHeight="1">
      <c r="B10" s="4"/>
      <c r="C10" s="16"/>
      <c r="E10" s="7"/>
      <c r="F10" s="5"/>
      <c r="G10" s="40"/>
      <c r="K10" s="26"/>
    </row>
    <row r="11" spans="2:12" ht="27" customHeight="1">
      <c r="B11" s="36" t="s">
        <v>76</v>
      </c>
      <c r="C11" s="16"/>
      <c r="E11" s="7"/>
      <c r="F11" s="35"/>
      <c r="G11" s="62" t="str">
        <f>IF(('1. Хлеб и выпечка'!H10)=0,"",('1. Хлеб и выпечка'!H10))</f>
        <v>Энтузиастов 12</v>
      </c>
      <c r="H11" s="39"/>
      <c r="I11" s="39"/>
      <c r="J11" s="39"/>
      <c r="K11" s="39"/>
      <c r="L11" s="38"/>
    </row>
    <row r="12" spans="2:12" ht="17.399999999999999">
      <c r="B12" s="36" t="s">
        <v>61</v>
      </c>
      <c r="C12" s="16"/>
      <c r="E12" s="7"/>
      <c r="F12" s="5"/>
      <c r="G12" s="5"/>
    </row>
    <row r="13" spans="2:12" ht="17.100000000000001" customHeight="1">
      <c r="B13" s="17"/>
      <c r="C13" s="16"/>
      <c r="E13" s="7"/>
      <c r="F13" s="5"/>
      <c r="G13" s="5"/>
      <c r="I13" s="4"/>
      <c r="J13" s="11"/>
      <c r="K13" s="8" t="s">
        <v>0</v>
      </c>
      <c r="L13" s="12" t="s">
        <v>26</v>
      </c>
    </row>
    <row r="14" spans="2:12" ht="21.75" customHeight="1">
      <c r="B14" s="36" t="s">
        <v>60</v>
      </c>
      <c r="C14" s="16"/>
      <c r="E14" s="7"/>
      <c r="F14" s="5"/>
      <c r="G14" s="5"/>
      <c r="I14" s="8" t="s">
        <v>27</v>
      </c>
      <c r="J14" s="9"/>
      <c r="K14" s="13">
        <f>K212+'2. Кондитерские изделия'!J99+'3. Кулинария'!J41+'4. Замороженная продукция'!J65+'5. Напитки'!J23</f>
        <v>0</v>
      </c>
      <c r="L14" s="14">
        <f>L212+'2. Кондитерские изделия'!K99+'3. Кулинария'!K41+'4. Замороженная продукция'!K65+'5. Напитки'!K23</f>
        <v>0</v>
      </c>
    </row>
    <row r="15" spans="2:12" ht="9.9" customHeight="1" thickBot="1">
      <c r="B15" s="4"/>
      <c r="E15" s="7"/>
      <c r="F15" s="5"/>
      <c r="G15" s="5"/>
      <c r="I15" s="4"/>
      <c r="J15" s="11"/>
      <c r="K15" s="7"/>
      <c r="L15" s="5"/>
    </row>
    <row r="16" spans="2:12" ht="56.1" customHeight="1">
      <c r="B16" s="119" t="s">
        <v>1</v>
      </c>
      <c r="C16" s="28" t="s">
        <v>2</v>
      </c>
      <c r="D16" s="28" t="s">
        <v>22</v>
      </c>
      <c r="E16" s="28" t="s">
        <v>25</v>
      </c>
      <c r="F16" s="27" t="s">
        <v>23</v>
      </c>
      <c r="G16" s="29" t="s">
        <v>33</v>
      </c>
      <c r="H16" s="27" t="s">
        <v>57</v>
      </c>
      <c r="I16" s="27" t="s">
        <v>58</v>
      </c>
      <c r="J16" s="30"/>
      <c r="K16" s="41" t="s">
        <v>24</v>
      </c>
      <c r="L16" s="31" t="s">
        <v>3</v>
      </c>
    </row>
    <row r="17" spans="2:12" ht="21.6" customHeight="1">
      <c r="B17" s="189" t="s">
        <v>364</v>
      </c>
      <c r="C17" s="58" t="s">
        <v>365</v>
      </c>
      <c r="D17" s="144"/>
      <c r="E17" s="49">
        <v>3</v>
      </c>
      <c r="F17" s="50">
        <v>433.5</v>
      </c>
      <c r="G17" s="50">
        <f t="shared" ref="G17:G22" si="0">E17*F17</f>
        <v>1300.5</v>
      </c>
      <c r="H17" s="47"/>
      <c r="I17" s="47" t="s">
        <v>68</v>
      </c>
      <c r="J17" s="56"/>
      <c r="K17" s="103"/>
      <c r="L17" s="53" t="str">
        <f t="shared" ref="L17:L48" si="1">IF((K17*G17)=0,"",(G17*K17))</f>
        <v/>
      </c>
    </row>
    <row r="18" spans="2:12" ht="21.6" customHeight="1">
      <c r="B18" s="190"/>
      <c r="C18" s="58" t="s">
        <v>366</v>
      </c>
      <c r="D18" s="144"/>
      <c r="E18" s="49">
        <v>3</v>
      </c>
      <c r="F18" s="50">
        <v>374</v>
      </c>
      <c r="G18" s="50">
        <f t="shared" si="0"/>
        <v>1122</v>
      </c>
      <c r="H18" s="47"/>
      <c r="I18" s="47" t="s">
        <v>68</v>
      </c>
      <c r="J18" s="56"/>
      <c r="K18" s="103"/>
      <c r="L18" s="53" t="str">
        <f t="shared" si="1"/>
        <v/>
      </c>
    </row>
    <row r="19" spans="2:12" ht="21.6" customHeight="1">
      <c r="B19" s="190"/>
      <c r="C19" s="58" t="s">
        <v>367</v>
      </c>
      <c r="D19" s="144"/>
      <c r="E19" s="49">
        <v>3</v>
      </c>
      <c r="F19" s="50">
        <v>433.5</v>
      </c>
      <c r="G19" s="50">
        <f t="shared" si="0"/>
        <v>1300.5</v>
      </c>
      <c r="H19" s="47"/>
      <c r="I19" s="47" t="s">
        <v>68</v>
      </c>
      <c r="J19" s="56"/>
      <c r="K19" s="103"/>
      <c r="L19" s="53" t="str">
        <f t="shared" si="1"/>
        <v/>
      </c>
    </row>
    <row r="20" spans="2:12" ht="21.6" customHeight="1">
      <c r="B20" s="190"/>
      <c r="C20" s="58" t="s">
        <v>368</v>
      </c>
      <c r="D20" s="144"/>
      <c r="E20" s="49">
        <v>3</v>
      </c>
      <c r="F20" s="50">
        <v>374</v>
      </c>
      <c r="G20" s="50">
        <f t="shared" si="0"/>
        <v>1122</v>
      </c>
      <c r="H20" s="47"/>
      <c r="I20" s="47" t="s">
        <v>68</v>
      </c>
      <c r="J20" s="56"/>
      <c r="K20" s="103"/>
      <c r="L20" s="53" t="str">
        <f t="shared" si="1"/>
        <v/>
      </c>
    </row>
    <row r="21" spans="2:12" ht="21.6" customHeight="1">
      <c r="B21" s="190"/>
      <c r="C21" s="58" t="s">
        <v>369</v>
      </c>
      <c r="D21" s="144"/>
      <c r="E21" s="49">
        <v>3</v>
      </c>
      <c r="F21" s="50">
        <v>501.5</v>
      </c>
      <c r="G21" s="50">
        <f t="shared" si="0"/>
        <v>1504.5</v>
      </c>
      <c r="H21" s="47"/>
      <c r="I21" s="47" t="s">
        <v>68</v>
      </c>
      <c r="J21" s="56"/>
      <c r="K21" s="103"/>
      <c r="L21" s="53" t="str">
        <f t="shared" si="1"/>
        <v/>
      </c>
    </row>
    <row r="22" spans="2:12" ht="21.6" customHeight="1" thickBot="1">
      <c r="B22" s="177"/>
      <c r="C22" s="48" t="s">
        <v>361</v>
      </c>
      <c r="D22" s="144"/>
      <c r="E22" s="49">
        <v>10</v>
      </c>
      <c r="F22" s="50">
        <v>49</v>
      </c>
      <c r="G22" s="50">
        <f t="shared" si="0"/>
        <v>490</v>
      </c>
      <c r="H22" s="47"/>
      <c r="I22" s="47" t="s">
        <v>327</v>
      </c>
      <c r="J22" s="56"/>
      <c r="K22" s="103"/>
      <c r="L22" s="53" t="str">
        <f t="shared" si="1"/>
        <v/>
      </c>
    </row>
    <row r="23" spans="2:12" ht="21.6" customHeight="1" thickBot="1">
      <c r="B23" s="215" t="s">
        <v>422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7"/>
    </row>
    <row r="24" spans="2:12" s="16" customFormat="1" ht="21.75" customHeight="1">
      <c r="B24" s="189" t="s">
        <v>224</v>
      </c>
      <c r="C24" s="48" t="s">
        <v>266</v>
      </c>
      <c r="D24" s="47"/>
      <c r="E24" s="49">
        <v>10</v>
      </c>
      <c r="F24" s="50">
        <v>61.3</v>
      </c>
      <c r="G24" s="50">
        <f t="shared" ref="G24:G61" si="2">E24*F24</f>
        <v>613</v>
      </c>
      <c r="H24" s="47"/>
      <c r="I24" s="47" t="s">
        <v>83</v>
      </c>
      <c r="J24" s="56">
        <f t="shared" ref="J24:J61" si="3">K24*E24</f>
        <v>0</v>
      </c>
      <c r="K24" s="103"/>
      <c r="L24" s="53" t="str">
        <f t="shared" si="1"/>
        <v/>
      </c>
    </row>
    <row r="25" spans="2:12" s="16" customFormat="1" ht="21.75" customHeight="1">
      <c r="B25" s="190"/>
      <c r="C25" s="48" t="s">
        <v>415</v>
      </c>
      <c r="D25" s="47"/>
      <c r="E25" s="49">
        <v>10</v>
      </c>
      <c r="F25" s="50">
        <v>25</v>
      </c>
      <c r="G25" s="50">
        <f t="shared" si="2"/>
        <v>250</v>
      </c>
      <c r="H25" s="47"/>
      <c r="I25" s="47" t="s">
        <v>83</v>
      </c>
      <c r="J25" s="56"/>
      <c r="K25" s="103"/>
      <c r="L25" s="53" t="str">
        <f t="shared" si="1"/>
        <v/>
      </c>
    </row>
    <row r="26" spans="2:12" s="16" customFormat="1" ht="21.75" customHeight="1">
      <c r="B26" s="190"/>
      <c r="C26" s="48" t="s">
        <v>416</v>
      </c>
      <c r="D26" s="176"/>
      <c r="E26" s="49">
        <v>20</v>
      </c>
      <c r="F26" s="50">
        <v>19</v>
      </c>
      <c r="G26" s="50">
        <f>E26*F26</f>
        <v>380</v>
      </c>
      <c r="H26" s="47"/>
      <c r="I26" s="47" t="s">
        <v>83</v>
      </c>
      <c r="J26" s="56"/>
      <c r="K26" s="103"/>
      <c r="L26" s="53" t="str">
        <f>IF((K26*G26)=0,"",(G26*K26))</f>
        <v/>
      </c>
    </row>
    <row r="27" spans="2:12" s="16" customFormat="1" ht="21.75" customHeight="1">
      <c r="B27" s="190"/>
      <c r="C27" s="48" t="s">
        <v>352</v>
      </c>
      <c r="D27" s="47"/>
      <c r="E27" s="49">
        <v>10</v>
      </c>
      <c r="F27" s="50">
        <v>83.2</v>
      </c>
      <c r="G27" s="50">
        <f t="shared" si="2"/>
        <v>832</v>
      </c>
      <c r="H27" s="47"/>
      <c r="I27" s="47" t="s">
        <v>83</v>
      </c>
      <c r="J27" s="56"/>
      <c r="K27" s="103"/>
      <c r="L27" s="53" t="str">
        <f t="shared" si="1"/>
        <v/>
      </c>
    </row>
    <row r="28" spans="2:12" s="16" customFormat="1" ht="21.75" customHeight="1">
      <c r="B28" s="190"/>
      <c r="C28" s="48" t="s">
        <v>293</v>
      </c>
      <c r="D28" s="176"/>
      <c r="E28" s="49">
        <v>20</v>
      </c>
      <c r="F28" s="50">
        <v>24</v>
      </c>
      <c r="G28" s="50">
        <f t="shared" si="2"/>
        <v>480</v>
      </c>
      <c r="H28" s="47"/>
      <c r="I28" s="47" t="s">
        <v>83</v>
      </c>
      <c r="J28" s="56"/>
      <c r="K28" s="103"/>
      <c r="L28" s="53" t="str">
        <f t="shared" si="1"/>
        <v/>
      </c>
    </row>
    <row r="29" spans="2:12" s="16" customFormat="1" ht="21.75" customHeight="1">
      <c r="B29" s="190"/>
      <c r="C29" s="48" t="s">
        <v>294</v>
      </c>
      <c r="D29" s="176"/>
      <c r="E29" s="49">
        <v>20</v>
      </c>
      <c r="F29" s="50">
        <v>24</v>
      </c>
      <c r="G29" s="50">
        <f t="shared" si="2"/>
        <v>480</v>
      </c>
      <c r="H29" s="47"/>
      <c r="I29" s="47" t="s">
        <v>83</v>
      </c>
      <c r="J29" s="56"/>
      <c r="K29" s="103"/>
      <c r="L29" s="53" t="str">
        <f t="shared" si="1"/>
        <v/>
      </c>
    </row>
    <row r="30" spans="2:12" s="16" customFormat="1" ht="21.75" customHeight="1">
      <c r="B30" s="190"/>
      <c r="C30" s="48" t="s">
        <v>295</v>
      </c>
      <c r="D30" s="176"/>
      <c r="E30" s="49">
        <v>20</v>
      </c>
      <c r="F30" s="50">
        <v>24</v>
      </c>
      <c r="G30" s="50">
        <f t="shared" si="2"/>
        <v>480</v>
      </c>
      <c r="H30" s="47"/>
      <c r="I30" s="47" t="s">
        <v>83</v>
      </c>
      <c r="J30" s="56"/>
      <c r="K30" s="103"/>
      <c r="L30" s="53" t="str">
        <f t="shared" si="1"/>
        <v/>
      </c>
    </row>
    <row r="31" spans="2:12" s="16" customFormat="1" ht="21.75" customHeight="1">
      <c r="B31" s="190"/>
      <c r="C31" s="48" t="s">
        <v>225</v>
      </c>
      <c r="D31" s="47"/>
      <c r="E31" s="49">
        <v>10</v>
      </c>
      <c r="F31" s="50">
        <v>78.8</v>
      </c>
      <c r="G31" s="50">
        <f t="shared" si="2"/>
        <v>788</v>
      </c>
      <c r="H31" s="47"/>
      <c r="I31" s="47" t="s">
        <v>83</v>
      </c>
      <c r="J31" s="56"/>
      <c r="K31" s="103"/>
      <c r="L31" s="53" t="str">
        <f t="shared" si="1"/>
        <v/>
      </c>
    </row>
    <row r="32" spans="2:12" s="16" customFormat="1" ht="21.75" customHeight="1">
      <c r="B32" s="190"/>
      <c r="C32" s="48" t="s">
        <v>226</v>
      </c>
      <c r="D32" s="47"/>
      <c r="E32" s="49">
        <v>10</v>
      </c>
      <c r="F32" s="50">
        <v>92</v>
      </c>
      <c r="G32" s="50">
        <f t="shared" si="2"/>
        <v>920</v>
      </c>
      <c r="H32" s="47"/>
      <c r="I32" s="47" t="s">
        <v>83</v>
      </c>
      <c r="J32" s="56"/>
      <c r="K32" s="103"/>
      <c r="L32" s="53" t="str">
        <f t="shared" si="1"/>
        <v/>
      </c>
    </row>
    <row r="33" spans="2:12" s="16" customFormat="1" ht="21.75" customHeight="1">
      <c r="B33" s="190"/>
      <c r="C33" s="48" t="s">
        <v>227</v>
      </c>
      <c r="D33" s="47"/>
      <c r="E33" s="49">
        <v>10</v>
      </c>
      <c r="F33" s="50">
        <v>68.3</v>
      </c>
      <c r="G33" s="50">
        <f t="shared" si="2"/>
        <v>683</v>
      </c>
      <c r="H33" s="47"/>
      <c r="I33" s="47" t="s">
        <v>83</v>
      </c>
      <c r="J33" s="56"/>
      <c r="K33" s="103"/>
      <c r="L33" s="53" t="str">
        <f t="shared" si="1"/>
        <v/>
      </c>
    </row>
    <row r="34" spans="2:12" s="16" customFormat="1" ht="21.75" customHeight="1">
      <c r="B34" s="190"/>
      <c r="C34" s="48" t="s">
        <v>228</v>
      </c>
      <c r="D34" s="47"/>
      <c r="E34" s="49">
        <v>10</v>
      </c>
      <c r="F34" s="50">
        <v>61.3</v>
      </c>
      <c r="G34" s="50">
        <f t="shared" si="2"/>
        <v>613</v>
      </c>
      <c r="H34" s="47"/>
      <c r="I34" s="47" t="s">
        <v>83</v>
      </c>
      <c r="J34" s="56">
        <f t="shared" si="3"/>
        <v>0</v>
      </c>
      <c r="K34" s="103"/>
      <c r="L34" s="53" t="str">
        <f t="shared" si="1"/>
        <v/>
      </c>
    </row>
    <row r="35" spans="2:12" s="16" customFormat="1" ht="21.75" customHeight="1">
      <c r="B35" s="190"/>
      <c r="C35" s="48" t="s">
        <v>229</v>
      </c>
      <c r="D35" s="47"/>
      <c r="E35" s="49">
        <v>10</v>
      </c>
      <c r="F35" s="50">
        <v>92</v>
      </c>
      <c r="G35" s="50">
        <f t="shared" si="2"/>
        <v>920</v>
      </c>
      <c r="H35" s="47"/>
      <c r="I35" s="47" t="s">
        <v>83</v>
      </c>
      <c r="J35" s="56">
        <f t="shared" si="3"/>
        <v>0</v>
      </c>
      <c r="K35" s="103"/>
      <c r="L35" s="53" t="str">
        <f t="shared" si="1"/>
        <v/>
      </c>
    </row>
    <row r="36" spans="2:12" s="16" customFormat="1" ht="21.75" customHeight="1">
      <c r="B36" s="187"/>
      <c r="C36" s="48" t="s">
        <v>436</v>
      </c>
      <c r="D36" s="47"/>
      <c r="E36" s="49">
        <v>10</v>
      </c>
      <c r="F36" s="50">
        <v>39</v>
      </c>
      <c r="G36" s="50">
        <f t="shared" si="2"/>
        <v>390</v>
      </c>
      <c r="H36" s="47"/>
      <c r="I36" s="59" t="s">
        <v>180</v>
      </c>
      <c r="J36" s="56"/>
      <c r="K36" s="103"/>
      <c r="L36" s="53" t="str">
        <f t="shared" si="1"/>
        <v/>
      </c>
    </row>
    <row r="37" spans="2:12" s="16" customFormat="1" ht="21.75" customHeight="1">
      <c r="B37" s="187"/>
      <c r="C37" s="48" t="s">
        <v>437</v>
      </c>
      <c r="D37" s="47"/>
      <c r="E37" s="49">
        <v>10</v>
      </c>
      <c r="F37" s="50">
        <v>39</v>
      </c>
      <c r="G37" s="50">
        <f t="shared" si="2"/>
        <v>390</v>
      </c>
      <c r="H37" s="47"/>
      <c r="I37" s="59" t="s">
        <v>180</v>
      </c>
      <c r="J37" s="56"/>
      <c r="K37" s="103"/>
      <c r="L37" s="53" t="str">
        <f t="shared" si="1"/>
        <v/>
      </c>
    </row>
    <row r="38" spans="2:12" s="16" customFormat="1" ht="21.75" customHeight="1">
      <c r="B38" s="187"/>
      <c r="C38" s="48" t="s">
        <v>438</v>
      </c>
      <c r="D38" s="47"/>
      <c r="E38" s="49">
        <v>10</v>
      </c>
      <c r="F38" s="50">
        <v>79</v>
      </c>
      <c r="G38" s="50">
        <f t="shared" si="2"/>
        <v>790</v>
      </c>
      <c r="H38" s="47"/>
      <c r="I38" s="59" t="s">
        <v>180</v>
      </c>
      <c r="J38" s="56"/>
      <c r="K38" s="103"/>
      <c r="L38" s="53" t="str">
        <f t="shared" si="1"/>
        <v/>
      </c>
    </row>
    <row r="39" spans="2:12" s="16" customFormat="1" ht="21.75" customHeight="1">
      <c r="B39" s="187"/>
      <c r="C39" s="48" t="s">
        <v>439</v>
      </c>
      <c r="D39" s="47"/>
      <c r="E39" s="49">
        <v>10</v>
      </c>
      <c r="F39" s="50">
        <v>90</v>
      </c>
      <c r="G39" s="50">
        <f t="shared" si="2"/>
        <v>900</v>
      </c>
      <c r="H39" s="47"/>
      <c r="I39" s="59" t="s">
        <v>180</v>
      </c>
      <c r="J39" s="56"/>
      <c r="K39" s="103"/>
      <c r="L39" s="53" t="str">
        <f t="shared" si="1"/>
        <v/>
      </c>
    </row>
    <row r="40" spans="2:12" s="16" customFormat="1" ht="21.75" customHeight="1">
      <c r="B40" s="187"/>
      <c r="C40" s="48" t="s">
        <v>440</v>
      </c>
      <c r="D40" s="47"/>
      <c r="E40" s="49">
        <v>10</v>
      </c>
      <c r="F40" s="50">
        <v>70</v>
      </c>
      <c r="G40" s="50">
        <f t="shared" si="2"/>
        <v>700</v>
      </c>
      <c r="H40" s="47"/>
      <c r="I40" s="59" t="s">
        <v>180</v>
      </c>
      <c r="J40" s="56"/>
      <c r="K40" s="103"/>
      <c r="L40" s="53" t="str">
        <f t="shared" si="1"/>
        <v/>
      </c>
    </row>
    <row r="41" spans="2:12" s="16" customFormat="1" ht="51.6" customHeight="1" thickBot="1">
      <c r="B41" s="186" t="s">
        <v>370</v>
      </c>
      <c r="C41" s="58" t="s">
        <v>322</v>
      </c>
      <c r="D41" s="59"/>
      <c r="E41" s="100">
        <v>1</v>
      </c>
      <c r="F41" s="101">
        <v>342</v>
      </c>
      <c r="G41" s="101">
        <f t="shared" si="2"/>
        <v>342</v>
      </c>
      <c r="H41" s="59"/>
      <c r="I41" s="59" t="s">
        <v>180</v>
      </c>
      <c r="J41" s="128">
        <f t="shared" si="3"/>
        <v>0</v>
      </c>
      <c r="K41" s="103"/>
      <c r="L41" s="53" t="str">
        <f t="shared" si="1"/>
        <v/>
      </c>
    </row>
    <row r="42" spans="2:12" s="16" customFormat="1" ht="21.75" customHeight="1" thickBot="1">
      <c r="B42" s="215" t="s">
        <v>422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7"/>
    </row>
    <row r="43" spans="2:12" s="16" customFormat="1" ht="21.75" customHeight="1">
      <c r="B43" s="219"/>
      <c r="C43" s="58" t="s">
        <v>401</v>
      </c>
      <c r="D43" s="59"/>
      <c r="E43" s="100">
        <v>1</v>
      </c>
      <c r="F43" s="101">
        <v>660</v>
      </c>
      <c r="G43" s="101">
        <f t="shared" si="2"/>
        <v>660</v>
      </c>
      <c r="H43" s="59"/>
      <c r="I43" s="59" t="s">
        <v>180</v>
      </c>
      <c r="J43" s="128"/>
      <c r="K43" s="103"/>
      <c r="L43" s="53" t="str">
        <f t="shared" si="1"/>
        <v/>
      </c>
    </row>
    <row r="44" spans="2:12" s="16" customFormat="1" ht="21.75" customHeight="1">
      <c r="B44" s="206"/>
      <c r="C44" s="48" t="s">
        <v>402</v>
      </c>
      <c r="D44" s="120"/>
      <c r="E44" s="49">
        <v>1</v>
      </c>
      <c r="F44" s="50">
        <v>704</v>
      </c>
      <c r="G44" s="50">
        <f t="shared" si="2"/>
        <v>704</v>
      </c>
      <c r="H44" s="47"/>
      <c r="I44" s="59" t="s">
        <v>180</v>
      </c>
      <c r="J44" s="56">
        <f t="shared" si="3"/>
        <v>0</v>
      </c>
      <c r="K44" s="103"/>
      <c r="L44" s="53" t="str">
        <f t="shared" si="1"/>
        <v/>
      </c>
    </row>
    <row r="45" spans="2:12" s="16" customFormat="1" ht="21.75" customHeight="1">
      <c r="B45" s="206"/>
      <c r="C45" s="48" t="s">
        <v>121</v>
      </c>
      <c r="D45" s="120"/>
      <c r="E45" s="49">
        <v>1</v>
      </c>
      <c r="F45" s="50">
        <v>442</v>
      </c>
      <c r="G45" s="50">
        <f t="shared" si="2"/>
        <v>442</v>
      </c>
      <c r="H45" s="47"/>
      <c r="I45" s="59" t="s">
        <v>180</v>
      </c>
      <c r="J45" s="56">
        <f t="shared" si="3"/>
        <v>0</v>
      </c>
      <c r="K45" s="103"/>
      <c r="L45" s="53" t="str">
        <f t="shared" si="1"/>
        <v/>
      </c>
    </row>
    <row r="46" spans="2:12" s="16" customFormat="1" ht="21.75" customHeight="1">
      <c r="B46" s="206"/>
      <c r="C46" s="48" t="s">
        <v>120</v>
      </c>
      <c r="D46" s="120"/>
      <c r="E46" s="49">
        <v>1</v>
      </c>
      <c r="F46" s="50">
        <v>576</v>
      </c>
      <c r="G46" s="50">
        <f t="shared" si="2"/>
        <v>576</v>
      </c>
      <c r="H46" s="47"/>
      <c r="I46" s="59" t="s">
        <v>180</v>
      </c>
      <c r="J46" s="56">
        <f t="shared" si="3"/>
        <v>0</v>
      </c>
      <c r="K46" s="103"/>
      <c r="L46" s="53" t="str">
        <f t="shared" si="1"/>
        <v/>
      </c>
    </row>
    <row r="47" spans="2:12" s="16" customFormat="1" ht="21.75" customHeight="1">
      <c r="B47" s="206"/>
      <c r="C47" s="129" t="s">
        <v>196</v>
      </c>
      <c r="D47" s="130"/>
      <c r="E47" s="131">
        <v>1</v>
      </c>
      <c r="F47" s="132">
        <v>240</v>
      </c>
      <c r="G47" s="132">
        <f t="shared" si="2"/>
        <v>240</v>
      </c>
      <c r="H47" s="133"/>
      <c r="I47" s="59" t="s">
        <v>180</v>
      </c>
      <c r="J47" s="134">
        <f t="shared" si="3"/>
        <v>0</v>
      </c>
      <c r="K47" s="103"/>
      <c r="L47" s="53" t="str">
        <f t="shared" si="1"/>
        <v/>
      </c>
    </row>
    <row r="48" spans="2:12" s="16" customFormat="1" ht="21.75" customHeight="1" thickBot="1">
      <c r="B48" s="220"/>
      <c r="C48" s="178" t="s">
        <v>371</v>
      </c>
      <c r="D48" s="144" t="s">
        <v>305</v>
      </c>
      <c r="E48" s="131">
        <v>2</v>
      </c>
      <c r="F48" s="132">
        <v>76.5</v>
      </c>
      <c r="G48" s="132">
        <f t="shared" si="2"/>
        <v>153</v>
      </c>
      <c r="H48" s="133"/>
      <c r="I48" s="59" t="s">
        <v>83</v>
      </c>
      <c r="J48" s="134">
        <f t="shared" si="3"/>
        <v>0</v>
      </c>
      <c r="K48" s="103"/>
      <c r="L48" s="53" t="str">
        <f t="shared" si="1"/>
        <v/>
      </c>
    </row>
    <row r="49" spans="2:12" s="16" customFormat="1" ht="24" customHeight="1" thickBot="1">
      <c r="B49" s="215" t="s">
        <v>163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7"/>
    </row>
    <row r="50" spans="2:12" s="16" customFormat="1" ht="21.75" customHeight="1">
      <c r="B50" s="218" t="s">
        <v>297</v>
      </c>
      <c r="C50" s="135" t="s">
        <v>393</v>
      </c>
      <c r="D50" s="136"/>
      <c r="E50" s="137">
        <v>3</v>
      </c>
      <c r="F50" s="138">
        <v>684</v>
      </c>
      <c r="G50" s="138">
        <f t="shared" si="2"/>
        <v>2052</v>
      </c>
      <c r="H50" s="136"/>
      <c r="I50" s="136" t="s">
        <v>68</v>
      </c>
      <c r="J50" s="139">
        <f t="shared" si="3"/>
        <v>0</v>
      </c>
      <c r="K50" s="140"/>
      <c r="L50" s="141" t="str">
        <f t="shared" ref="L50:L63" si="4">IF((K50*G50)=0,"",(G50*K50))</f>
        <v/>
      </c>
    </row>
    <row r="51" spans="2:12" s="16" customFormat="1" ht="21.75" customHeight="1">
      <c r="B51" s="190"/>
      <c r="C51" s="99" t="s">
        <v>431</v>
      </c>
      <c r="D51" s="59"/>
      <c r="E51" s="100">
        <v>3</v>
      </c>
      <c r="F51" s="101">
        <v>468</v>
      </c>
      <c r="G51" s="101">
        <f t="shared" si="2"/>
        <v>1404</v>
      </c>
      <c r="H51" s="59"/>
      <c r="I51" s="59" t="s">
        <v>68</v>
      </c>
      <c r="J51" s="128">
        <f t="shared" si="3"/>
        <v>0</v>
      </c>
      <c r="K51" s="140"/>
      <c r="L51" s="141" t="str">
        <f t="shared" si="4"/>
        <v/>
      </c>
    </row>
    <row r="52" spans="2:12" s="16" customFormat="1" ht="29.4" customHeight="1">
      <c r="B52" s="190"/>
      <c r="C52" s="99" t="s">
        <v>394</v>
      </c>
      <c r="D52" s="59"/>
      <c r="E52" s="100">
        <v>3</v>
      </c>
      <c r="F52" s="101">
        <v>288.89999999999998</v>
      </c>
      <c r="G52" s="101">
        <f t="shared" si="2"/>
        <v>866.69999999999993</v>
      </c>
      <c r="H52" s="59"/>
      <c r="I52" s="59" t="s">
        <v>68</v>
      </c>
      <c r="J52" s="128">
        <f t="shared" si="3"/>
        <v>0</v>
      </c>
      <c r="K52" s="140"/>
      <c r="L52" s="141" t="str">
        <f t="shared" si="4"/>
        <v/>
      </c>
    </row>
    <row r="53" spans="2:12" s="16" customFormat="1" ht="29.4" customHeight="1">
      <c r="B53" s="190"/>
      <c r="C53" s="99" t="s">
        <v>434</v>
      </c>
      <c r="D53" s="59"/>
      <c r="E53" s="100">
        <v>3</v>
      </c>
      <c r="F53" s="101">
        <v>493</v>
      </c>
      <c r="G53" s="101">
        <f t="shared" si="2"/>
        <v>1479</v>
      </c>
      <c r="H53" s="59"/>
      <c r="I53" s="59" t="s">
        <v>68</v>
      </c>
      <c r="J53" s="128"/>
      <c r="K53" s="140"/>
      <c r="L53" s="141" t="str">
        <f t="shared" si="4"/>
        <v/>
      </c>
    </row>
    <row r="54" spans="2:12" s="16" customFormat="1" ht="24.75" customHeight="1">
      <c r="B54" s="190"/>
      <c r="C54" s="99" t="s">
        <v>389</v>
      </c>
      <c r="D54" s="59"/>
      <c r="E54" s="100">
        <v>3</v>
      </c>
      <c r="F54" s="101">
        <v>468</v>
      </c>
      <c r="G54" s="101">
        <f t="shared" si="2"/>
        <v>1404</v>
      </c>
      <c r="H54" s="59"/>
      <c r="I54" s="59" t="s">
        <v>68</v>
      </c>
      <c r="J54" s="128">
        <f t="shared" si="3"/>
        <v>0</v>
      </c>
      <c r="K54" s="140"/>
      <c r="L54" s="141" t="str">
        <f t="shared" si="4"/>
        <v/>
      </c>
    </row>
    <row r="55" spans="2:12" s="16" customFormat="1" ht="24.75" customHeight="1">
      <c r="B55" s="190"/>
      <c r="C55" s="99" t="s">
        <v>390</v>
      </c>
      <c r="D55" s="59"/>
      <c r="E55" s="100">
        <v>3</v>
      </c>
      <c r="F55" s="101">
        <v>801</v>
      </c>
      <c r="G55" s="101">
        <f t="shared" si="2"/>
        <v>2403</v>
      </c>
      <c r="H55" s="59"/>
      <c r="I55" s="59" t="s">
        <v>68</v>
      </c>
      <c r="J55" s="128">
        <f t="shared" si="3"/>
        <v>0</v>
      </c>
      <c r="K55" s="140"/>
      <c r="L55" s="141" t="str">
        <f t="shared" si="4"/>
        <v/>
      </c>
    </row>
    <row r="56" spans="2:12" s="16" customFormat="1" ht="24.75" customHeight="1">
      <c r="B56" s="190"/>
      <c r="C56" s="99" t="s">
        <v>395</v>
      </c>
      <c r="D56" s="59"/>
      <c r="E56" s="100">
        <v>3</v>
      </c>
      <c r="F56" s="101">
        <v>675</v>
      </c>
      <c r="G56" s="101">
        <f t="shared" si="2"/>
        <v>2025</v>
      </c>
      <c r="H56" s="59"/>
      <c r="I56" s="59" t="s">
        <v>68</v>
      </c>
      <c r="J56" s="128">
        <f t="shared" si="3"/>
        <v>0</v>
      </c>
      <c r="K56" s="140"/>
      <c r="L56" s="141" t="str">
        <f t="shared" si="4"/>
        <v/>
      </c>
    </row>
    <row r="57" spans="2:12" s="16" customFormat="1" ht="31.2" customHeight="1">
      <c r="B57" s="190"/>
      <c r="C57" s="99" t="s">
        <v>392</v>
      </c>
      <c r="D57" s="59"/>
      <c r="E57" s="100">
        <v>3</v>
      </c>
      <c r="F57" s="101">
        <v>621</v>
      </c>
      <c r="G57" s="101">
        <f t="shared" si="2"/>
        <v>1863</v>
      </c>
      <c r="H57" s="59"/>
      <c r="I57" s="59" t="s">
        <v>68</v>
      </c>
      <c r="J57" s="128">
        <f t="shared" si="3"/>
        <v>0</v>
      </c>
      <c r="K57" s="140"/>
      <c r="L57" s="141" t="str">
        <f t="shared" si="4"/>
        <v/>
      </c>
    </row>
    <row r="58" spans="2:12" s="16" customFormat="1" ht="21.75" customHeight="1">
      <c r="B58" s="190"/>
      <c r="C58" s="99" t="s">
        <v>391</v>
      </c>
      <c r="D58" s="59"/>
      <c r="E58" s="100">
        <v>3</v>
      </c>
      <c r="F58" s="101">
        <v>621</v>
      </c>
      <c r="G58" s="101">
        <f t="shared" si="2"/>
        <v>1863</v>
      </c>
      <c r="H58" s="59"/>
      <c r="I58" s="59" t="s">
        <v>68</v>
      </c>
      <c r="J58" s="128">
        <f t="shared" si="3"/>
        <v>0</v>
      </c>
      <c r="K58" s="140"/>
      <c r="L58" s="141" t="str">
        <f t="shared" si="4"/>
        <v/>
      </c>
    </row>
    <row r="59" spans="2:12" s="16" customFormat="1" ht="21.75" customHeight="1">
      <c r="B59" s="190"/>
      <c r="C59" s="99" t="s">
        <v>179</v>
      </c>
      <c r="D59" s="123"/>
      <c r="E59" s="100">
        <v>2</v>
      </c>
      <c r="F59" s="101">
        <v>375</v>
      </c>
      <c r="G59" s="50">
        <f t="shared" si="2"/>
        <v>750</v>
      </c>
      <c r="H59" s="47"/>
      <c r="I59" s="47" t="s">
        <v>180</v>
      </c>
      <c r="J59" s="56">
        <f t="shared" si="3"/>
        <v>0</v>
      </c>
      <c r="K59" s="140"/>
      <c r="L59" s="141" t="str">
        <f t="shared" si="4"/>
        <v/>
      </c>
    </row>
    <row r="60" spans="2:12" s="16" customFormat="1" ht="21.75" customHeight="1">
      <c r="B60" s="190"/>
      <c r="C60" s="99" t="s">
        <v>396</v>
      </c>
      <c r="D60" s="123"/>
      <c r="E60" s="100">
        <v>2</v>
      </c>
      <c r="F60" s="101">
        <v>375</v>
      </c>
      <c r="G60" s="50">
        <f t="shared" si="2"/>
        <v>750</v>
      </c>
      <c r="H60" s="47"/>
      <c r="I60" s="47" t="s">
        <v>180</v>
      </c>
      <c r="J60" s="56">
        <f t="shared" si="3"/>
        <v>0</v>
      </c>
      <c r="K60" s="140"/>
      <c r="L60" s="141" t="str">
        <f t="shared" si="4"/>
        <v/>
      </c>
    </row>
    <row r="61" spans="2:12" s="16" customFormat="1" ht="21.75" customHeight="1">
      <c r="B61" s="195"/>
      <c r="C61" s="99" t="s">
        <v>296</v>
      </c>
      <c r="D61" s="123"/>
      <c r="E61" s="100">
        <v>2</v>
      </c>
      <c r="F61" s="101">
        <v>299</v>
      </c>
      <c r="G61" s="50">
        <f t="shared" si="2"/>
        <v>598</v>
      </c>
      <c r="H61" s="47"/>
      <c r="I61" s="47" t="s">
        <v>180</v>
      </c>
      <c r="J61" s="56">
        <f t="shared" si="3"/>
        <v>0</v>
      </c>
      <c r="K61" s="140"/>
      <c r="L61" s="141" t="str">
        <f t="shared" si="4"/>
        <v/>
      </c>
    </row>
    <row r="62" spans="2:12" s="16" customFormat="1" ht="21.75" customHeight="1">
      <c r="B62" s="191" t="s">
        <v>21</v>
      </c>
      <c r="C62" s="58" t="s">
        <v>195</v>
      </c>
      <c r="D62" s="47"/>
      <c r="E62" s="49">
        <v>1</v>
      </c>
      <c r="F62" s="50">
        <v>187</v>
      </c>
      <c r="G62" s="50">
        <f>E62*F62</f>
        <v>187</v>
      </c>
      <c r="H62" s="47"/>
      <c r="I62" s="47" t="s">
        <v>75</v>
      </c>
      <c r="J62" s="56">
        <f>K62*E62</f>
        <v>0</v>
      </c>
      <c r="K62" s="140"/>
      <c r="L62" s="141" t="str">
        <f t="shared" si="4"/>
        <v/>
      </c>
    </row>
    <row r="63" spans="2:12" s="16" customFormat="1" ht="21.75" customHeight="1">
      <c r="B63" s="191"/>
      <c r="C63" s="58" t="s">
        <v>194</v>
      </c>
      <c r="D63" s="47"/>
      <c r="E63" s="49">
        <v>1</v>
      </c>
      <c r="F63" s="50">
        <v>176</v>
      </c>
      <c r="G63" s="50">
        <f>E63*F63</f>
        <v>176</v>
      </c>
      <c r="H63" s="47"/>
      <c r="I63" s="47" t="s">
        <v>31</v>
      </c>
      <c r="J63" s="56">
        <f>K63*E63</f>
        <v>0</v>
      </c>
      <c r="K63" s="140"/>
      <c r="L63" s="141" t="str">
        <f t="shared" si="4"/>
        <v/>
      </c>
    </row>
    <row r="64" spans="2:12" s="16" customFormat="1" ht="21.75" customHeight="1">
      <c r="I64" s="16" t="s">
        <v>37</v>
      </c>
      <c r="K64" s="22">
        <f>SUM(K16:K63)</f>
        <v>0</v>
      </c>
      <c r="L64" s="10">
        <f>SUM(L16:L63)</f>
        <v>0</v>
      </c>
    </row>
  </sheetData>
  <sheetProtection algorithmName="SHA-512" hashValue="1dv/B83zmXW/BYbGTR1gMHd8NWBCPXnFZZl1jBv4e9PRYwN/nFUF5f341CmGI3OTcghgXfOVQ7aNrrDz6NmiYw==" saltValue="9E4O2ndf2AgmjSbOGEjjEA==" spinCount="100000" sheet="1" objects="1" scenarios="1" selectLockedCells="1"/>
  <mergeCells count="9">
    <mergeCell ref="D1:E1"/>
    <mergeCell ref="B62:B63"/>
    <mergeCell ref="B49:L49"/>
    <mergeCell ref="B50:B61"/>
    <mergeCell ref="B24:B35"/>
    <mergeCell ref="B17:B21"/>
    <mergeCell ref="B42:L42"/>
    <mergeCell ref="B43:B48"/>
    <mergeCell ref="B23:L23"/>
  </mergeCells>
  <conditionalFormatting sqref="E28:J30 E44:E47 G44:H47 J44:J47 C54:C55 G17:G21 G48 K17:L21 C59:J61 D24:L25 D27:J27 K43:L48 D56:J58 K50:L63 D52:F55 H52:J55 K27:L41 C35:C40 D31:J35 D36:H40 J36:J40">
    <cfRule type="expression" dxfId="70" priority="142">
      <formula>ISODD(ROW())</formula>
    </cfRule>
  </conditionalFormatting>
  <conditionalFormatting sqref="C62:G63 I62:J63">
    <cfRule type="expression" dxfId="69" priority="135">
      <formula>ISODD(ROW())</formula>
    </cfRule>
  </conditionalFormatting>
  <conditionalFormatting sqref="H62:H63">
    <cfRule type="expression" dxfId="68" priority="134">
      <formula>ISODD(ROW())</formula>
    </cfRule>
  </conditionalFormatting>
  <conditionalFormatting sqref="C46:C47">
    <cfRule type="expression" dxfId="67" priority="119">
      <formula>ISODD(ROW())</formula>
    </cfRule>
  </conditionalFormatting>
  <conditionalFormatting sqref="C44">
    <cfRule type="expression" dxfId="66" priority="118">
      <formula>ISODD(ROW())</formula>
    </cfRule>
  </conditionalFormatting>
  <conditionalFormatting sqref="C45">
    <cfRule type="expression" dxfId="65" priority="116">
      <formula>ISODD(ROW())</formula>
    </cfRule>
  </conditionalFormatting>
  <conditionalFormatting sqref="F46:F47">
    <cfRule type="expression" dxfId="64" priority="104">
      <formula>ISODD(ROW())</formula>
    </cfRule>
  </conditionalFormatting>
  <conditionalFormatting sqref="D44">
    <cfRule type="expression" dxfId="63" priority="112">
      <formula>ISODD(ROW())</formula>
    </cfRule>
  </conditionalFormatting>
  <conditionalFormatting sqref="D45">
    <cfRule type="expression" dxfId="62" priority="111">
      <formula>ISODD(ROW())</formula>
    </cfRule>
  </conditionalFormatting>
  <conditionalFormatting sqref="D46">
    <cfRule type="expression" dxfId="61" priority="110">
      <formula>ISODD(ROW())</formula>
    </cfRule>
  </conditionalFormatting>
  <conditionalFormatting sqref="F45">
    <cfRule type="expression" dxfId="60" priority="107">
      <formula>ISODD(ROW())</formula>
    </cfRule>
  </conditionalFormatting>
  <conditionalFormatting sqref="F44">
    <cfRule type="expression" dxfId="59" priority="106">
      <formula>ISODD(ROW())</formula>
    </cfRule>
  </conditionalFormatting>
  <conditionalFormatting sqref="D47">
    <cfRule type="expression" dxfId="58" priority="99">
      <formula>ISODD(ROW())</formula>
    </cfRule>
  </conditionalFormatting>
  <conditionalFormatting sqref="D50:J50">
    <cfRule type="expression" dxfId="57" priority="94">
      <formula>ISODD(ROW())</formula>
    </cfRule>
  </conditionalFormatting>
  <conditionalFormatting sqref="C52:C53">
    <cfRule type="expression" dxfId="56" priority="93">
      <formula>ISODD(ROW())</formula>
    </cfRule>
  </conditionalFormatting>
  <conditionalFormatting sqref="C56">
    <cfRule type="expression" dxfId="55" priority="92">
      <formula>ISODD(ROW())</formula>
    </cfRule>
  </conditionalFormatting>
  <conditionalFormatting sqref="C57:C58">
    <cfRule type="expression" dxfId="54" priority="88">
      <formula>ISODD(ROW())</formula>
    </cfRule>
  </conditionalFormatting>
  <conditionalFormatting sqref="C50">
    <cfRule type="expression" dxfId="53" priority="86">
      <formula>ISODD(ROW())</formula>
    </cfRule>
  </conditionalFormatting>
  <conditionalFormatting sqref="D51:J51 G52:G55">
    <cfRule type="expression" dxfId="52" priority="85">
      <formula>ISODD(ROW())</formula>
    </cfRule>
  </conditionalFormatting>
  <conditionalFormatting sqref="C51">
    <cfRule type="expression" dxfId="51" priority="84">
      <formula>ISODD(ROW())</formula>
    </cfRule>
  </conditionalFormatting>
  <conditionalFormatting sqref="C24:C25">
    <cfRule type="expression" dxfId="50" priority="71">
      <formula>ISODD(ROW())</formula>
    </cfRule>
  </conditionalFormatting>
  <conditionalFormatting sqref="C27:C30">
    <cfRule type="expression" dxfId="49" priority="70">
      <formula>ISODD(ROW())</formula>
    </cfRule>
  </conditionalFormatting>
  <conditionalFormatting sqref="C31">
    <cfRule type="expression" dxfId="48" priority="69">
      <formula>ISODD(ROW())</formula>
    </cfRule>
  </conditionalFormatting>
  <conditionalFormatting sqref="C32">
    <cfRule type="expression" dxfId="47" priority="68">
      <formula>ISODD(ROW())</formula>
    </cfRule>
  </conditionalFormatting>
  <conditionalFormatting sqref="C33">
    <cfRule type="expression" dxfId="46" priority="66">
      <formula>ISODD(ROW())</formula>
    </cfRule>
  </conditionalFormatting>
  <conditionalFormatting sqref="C34">
    <cfRule type="expression" dxfId="45" priority="64">
      <formula>ISODD(ROW())</formula>
    </cfRule>
  </conditionalFormatting>
  <conditionalFormatting sqref="C41:J41 C43:J43">
    <cfRule type="expression" dxfId="44" priority="56">
      <formula>ISODD(ROW())</formula>
    </cfRule>
  </conditionalFormatting>
  <conditionalFormatting sqref="I44">
    <cfRule type="expression" dxfId="43" priority="38">
      <formula>ISODD(ROW())</formula>
    </cfRule>
  </conditionalFormatting>
  <conditionalFormatting sqref="I45">
    <cfRule type="expression" dxfId="42" priority="37">
      <formula>ISODD(ROW())</formula>
    </cfRule>
  </conditionalFormatting>
  <conditionalFormatting sqref="I46">
    <cfRule type="expression" dxfId="41" priority="36">
      <formula>ISODD(ROW())</formula>
    </cfRule>
  </conditionalFormatting>
  <conditionalFormatting sqref="I47">
    <cfRule type="expression" dxfId="40" priority="35">
      <formula>ISODD(ROW())</formula>
    </cfRule>
  </conditionalFormatting>
  <conditionalFormatting sqref="D28:D30">
    <cfRule type="expression" dxfId="39" priority="34">
      <formula>ISODD(ROW())</formula>
    </cfRule>
  </conditionalFormatting>
  <conditionalFormatting sqref="H17:H21 J17:J21 E17:F21">
    <cfRule type="expression" dxfId="38" priority="33">
      <formula>ISODD(ROW())</formula>
    </cfRule>
  </conditionalFormatting>
  <conditionalFormatting sqref="C17">
    <cfRule type="expression" dxfId="37" priority="32">
      <formula>ISODD(ROW())</formula>
    </cfRule>
  </conditionalFormatting>
  <conditionalFormatting sqref="C18:C21">
    <cfRule type="expression" dxfId="36" priority="31">
      <formula>ISODD(ROW())</formula>
    </cfRule>
  </conditionalFormatting>
  <conditionalFormatting sqref="I17">
    <cfRule type="expression" dxfId="35" priority="29">
      <formula>ISODD(ROW())</formula>
    </cfRule>
  </conditionalFormatting>
  <conditionalFormatting sqref="I18">
    <cfRule type="expression" dxfId="34" priority="28">
      <formula>ISODD(ROW())</formula>
    </cfRule>
  </conditionalFormatting>
  <conditionalFormatting sqref="I19">
    <cfRule type="expression" dxfId="33" priority="27">
      <formula>ISODD(ROW())</formula>
    </cfRule>
  </conditionalFormatting>
  <conditionalFormatting sqref="I20">
    <cfRule type="expression" dxfId="32" priority="25">
      <formula>ISODD(ROW())</formula>
    </cfRule>
  </conditionalFormatting>
  <conditionalFormatting sqref="I21">
    <cfRule type="expression" dxfId="31" priority="24">
      <formula>ISODD(ROW())</formula>
    </cfRule>
  </conditionalFormatting>
  <conditionalFormatting sqref="D17">
    <cfRule type="expression" dxfId="30" priority="23">
      <formula>ISODD(ROW())</formula>
    </cfRule>
  </conditionalFormatting>
  <conditionalFormatting sqref="D18">
    <cfRule type="expression" dxfId="29" priority="22">
      <formula>ISODD(ROW())</formula>
    </cfRule>
  </conditionalFormatting>
  <conditionalFormatting sqref="D20">
    <cfRule type="expression" dxfId="28" priority="21">
      <formula>ISODD(ROW())</formula>
    </cfRule>
  </conditionalFormatting>
  <conditionalFormatting sqref="D19">
    <cfRule type="expression" dxfId="27" priority="20">
      <formula>ISODD(ROW())</formula>
    </cfRule>
  </conditionalFormatting>
  <conditionalFormatting sqref="D21">
    <cfRule type="expression" dxfId="26" priority="19">
      <formula>ISODD(ROW())</formula>
    </cfRule>
  </conditionalFormatting>
  <conditionalFormatting sqref="E48 H48 J48">
    <cfRule type="expression" dxfId="25" priority="18">
      <formula>ISODD(ROW())</formula>
    </cfRule>
  </conditionalFormatting>
  <conditionalFormatting sqref="C48">
    <cfRule type="expression" dxfId="24" priority="17">
      <formula>ISODD(ROW())</formula>
    </cfRule>
  </conditionalFormatting>
  <conditionalFormatting sqref="F48">
    <cfRule type="expression" dxfId="23" priority="16">
      <formula>ISODD(ROW())</formula>
    </cfRule>
  </conditionalFormatting>
  <conditionalFormatting sqref="I48">
    <cfRule type="expression" dxfId="22" priority="13">
      <formula>ISODD(ROW())</formula>
    </cfRule>
  </conditionalFormatting>
  <conditionalFormatting sqref="D48">
    <cfRule type="expression" dxfId="21" priority="12">
      <formula>ISODD(ROW())</formula>
    </cfRule>
  </conditionalFormatting>
  <conditionalFormatting sqref="E22:L22">
    <cfRule type="expression" dxfId="20" priority="11">
      <formula>ISODD(ROW())</formula>
    </cfRule>
  </conditionalFormatting>
  <conditionalFormatting sqref="C22">
    <cfRule type="expression" dxfId="19" priority="10">
      <formula>ISODD(ROW())</formula>
    </cfRule>
  </conditionalFormatting>
  <conditionalFormatting sqref="D22">
    <cfRule type="expression" dxfId="18" priority="9">
      <formula>ISODD(ROW())</formula>
    </cfRule>
  </conditionalFormatting>
  <conditionalFormatting sqref="E26:L26">
    <cfRule type="expression" dxfId="17" priority="8">
      <formula>ISODD(ROW())</formula>
    </cfRule>
  </conditionalFormatting>
  <conditionalFormatting sqref="C26">
    <cfRule type="expression" dxfId="16" priority="7">
      <formula>ISODD(ROW())</formula>
    </cfRule>
  </conditionalFormatting>
  <conditionalFormatting sqref="D26">
    <cfRule type="expression" dxfId="15" priority="6">
      <formula>ISODD(ROW())</formula>
    </cfRule>
  </conditionalFormatting>
  <conditionalFormatting sqref="I40">
    <cfRule type="expression" dxfId="14" priority="5">
      <formula>ISODD(ROW())</formula>
    </cfRule>
  </conditionalFormatting>
  <conditionalFormatting sqref="I39">
    <cfRule type="expression" dxfId="13" priority="4">
      <formula>ISODD(ROW())</formula>
    </cfRule>
  </conditionalFormatting>
  <conditionalFormatting sqref="I38">
    <cfRule type="expression" dxfId="12" priority="3">
      <formula>ISODD(ROW())</formula>
    </cfRule>
  </conditionalFormatting>
  <conditionalFormatting sqref="I37">
    <cfRule type="expression" dxfId="11" priority="2">
      <formula>ISODD(ROW())</formula>
    </cfRule>
  </conditionalFormatting>
  <conditionalFormatting sqref="I36">
    <cfRule type="expression" dxfId="10" priority="1">
      <formula>ISODD(ROW())</formula>
    </cfRule>
  </conditionalFormatting>
  <hyperlinks>
    <hyperlink ref="C62" r:id="rId1" display="Тесто Слоено-бездрожжевое заморож"/>
    <hyperlink ref="C63" r:id="rId2" display="Тесто Слоено-дрожжевое заморож"/>
    <hyperlink ref="C41" r:id="rId3" display="Сырники п/ф 1уп.-400гр)"/>
    <hyperlink ref="C17" r:id="rId4"/>
    <hyperlink ref="C18" r:id="rId5"/>
    <hyperlink ref="C19" r:id="rId6"/>
    <hyperlink ref="C20" r:id="rId7"/>
    <hyperlink ref="C21" r:id="rId8"/>
    <hyperlink ref="C48" r:id="rId9"/>
  </hyperlinks>
  <pageMargins left="0.33333299999999999" right="0.33333299999999999" top="0.25" bottom="0.5" header="0.25" footer="0.25"/>
  <pageSetup orientation="portrait" r:id="rId10"/>
  <headerFooter>
    <oddFooter>&amp;C&amp;"Avenir Next Regular,Regular"&amp;12&amp;K000000&amp;P</oddFooter>
  </headerFooter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L22"/>
  <sheetViews>
    <sheetView showGridLines="0" zoomScale="70" zoomScaleNormal="70" workbookViewId="0">
      <selection activeCell="K17" sqref="K17"/>
    </sheetView>
  </sheetViews>
  <sheetFormatPr defaultColWidth="16.44140625" defaultRowHeight="21.75" customHeight="1"/>
  <cols>
    <col min="1" max="1" width="16.44140625" style="3" customWidth="1"/>
    <col min="2" max="2" width="22.33203125" style="3" customWidth="1"/>
    <col min="3" max="3" width="67.33203125" style="3" customWidth="1"/>
    <col min="4" max="4" width="22.88671875" style="3" customWidth="1"/>
    <col min="5" max="5" width="21.44140625" style="3" customWidth="1"/>
    <col min="6" max="6" width="16.109375" style="3" customWidth="1"/>
    <col min="7" max="9" width="16.44140625" style="3"/>
    <col min="10" max="10" width="2.44140625" style="3" hidden="1" customWidth="1"/>
    <col min="11" max="16384" width="16.44140625" style="3"/>
  </cols>
  <sheetData>
    <row r="1" spans="2:12" ht="15" customHeight="1">
      <c r="B1" s="4"/>
      <c r="C1" s="16"/>
      <c r="D1" s="205" t="s">
        <v>446</v>
      </c>
      <c r="E1" s="205"/>
      <c r="F1" s="5"/>
      <c r="G1" s="5"/>
    </row>
    <row r="2" spans="2:12" ht="32.1" customHeight="1">
      <c r="B2" s="93" t="s">
        <v>36</v>
      </c>
      <c r="C2" s="60" t="str">
        <f>'1. Хлеб и выпечка'!C2</f>
        <v>от</v>
      </c>
      <c r="D2" s="42">
        <f ca="1">'1. Хлеб и выпечка'!D2</f>
        <v>45418</v>
      </c>
      <c r="E2" s="7"/>
      <c r="F2" s="5"/>
      <c r="G2" s="5"/>
    </row>
    <row r="3" spans="2:12" ht="34.5" customHeight="1" thickBot="1">
      <c r="B3" s="93" t="s">
        <v>100</v>
      </c>
      <c r="C3" s="60" t="s">
        <v>94</v>
      </c>
      <c r="D3" s="61">
        <f>'1. Хлеб и выпечка'!D3</f>
        <v>0</v>
      </c>
      <c r="E3" s="18"/>
      <c r="F3" s="5"/>
      <c r="G3" s="5"/>
    </row>
    <row r="4" spans="2:12" ht="12" customHeight="1" thickTop="1">
      <c r="B4" s="19"/>
      <c r="C4" s="20"/>
      <c r="D4" s="20"/>
      <c r="E4" s="21"/>
      <c r="F4" s="5"/>
      <c r="G4" s="5"/>
    </row>
    <row r="5" spans="2:12" ht="27" customHeight="1">
      <c r="B5" s="32" t="s">
        <v>34</v>
      </c>
      <c r="C5" s="62" t="str">
        <f>IF(('1. Хлеб и выпечка'!C4)=0,"",('1. Хлеб и выпечка'!C4))</f>
        <v/>
      </c>
      <c r="D5" s="63"/>
      <c r="E5" s="63"/>
      <c r="F5" s="5"/>
      <c r="G5" s="5"/>
    </row>
    <row r="6" spans="2:12" ht="12" customHeight="1">
      <c r="B6" s="33"/>
      <c r="C6" s="16"/>
      <c r="E6" s="7"/>
      <c r="F6" s="5"/>
      <c r="G6" s="5"/>
    </row>
    <row r="7" spans="2:12" ht="27" customHeight="1">
      <c r="B7" s="34" t="s">
        <v>35</v>
      </c>
      <c r="C7" s="62" t="str">
        <f>IF(('1. Хлеб и выпечка'!C6)=0,"",('1. Хлеб и выпечка'!C6))</f>
        <v/>
      </c>
      <c r="D7" s="63"/>
      <c r="E7" s="63"/>
      <c r="F7" s="5"/>
      <c r="G7" s="5"/>
      <c r="J7" s="11"/>
      <c r="K7" s="7"/>
      <c r="L7" s="5"/>
    </row>
    <row r="8" spans="2:12" ht="12" customHeight="1">
      <c r="B8" s="33"/>
      <c r="C8" s="16"/>
      <c r="E8" s="7"/>
      <c r="F8" s="5"/>
      <c r="G8" s="5"/>
    </row>
    <row r="9" spans="2:12" ht="27" customHeight="1">
      <c r="B9" s="34" t="s">
        <v>49</v>
      </c>
      <c r="C9" s="62" t="str">
        <f>IF(('1. Хлеб и выпечка'!C8)=0,"",('1. Хлеб и выпечка'!C8))</f>
        <v/>
      </c>
      <c r="D9" s="63"/>
      <c r="E9" s="63"/>
      <c r="F9" s="35"/>
      <c r="G9" s="62" t="str">
        <f>IF(('1. Хлеб и выпечка'!H8)=0,"",('1. Хлеб и выпечка'!H8))</f>
        <v>Рылеева 16А</v>
      </c>
      <c r="H9" s="39"/>
      <c r="I9" s="39"/>
      <c r="J9" s="39"/>
      <c r="K9" s="39"/>
      <c r="L9" s="38"/>
    </row>
    <row r="10" spans="2:12" ht="12" customHeight="1">
      <c r="B10" s="4"/>
      <c r="C10" s="16"/>
      <c r="E10" s="7"/>
      <c r="F10" s="5"/>
      <c r="G10" s="40"/>
      <c r="K10" s="26"/>
    </row>
    <row r="11" spans="2:12" ht="27" customHeight="1">
      <c r="B11" s="36" t="s">
        <v>76</v>
      </c>
      <c r="C11" s="16"/>
      <c r="E11" s="7"/>
      <c r="F11" s="35"/>
      <c r="G11" s="62" t="str">
        <f>IF(('1. Хлеб и выпечка'!H10)=0,"",('1. Хлеб и выпечка'!H10))</f>
        <v>Энтузиастов 12</v>
      </c>
      <c r="H11" s="39"/>
      <c r="I11" s="39"/>
      <c r="J11" s="39"/>
      <c r="K11" s="39"/>
      <c r="L11" s="38"/>
    </row>
    <row r="12" spans="2:12" ht="17.399999999999999">
      <c r="B12" s="36" t="s">
        <v>61</v>
      </c>
      <c r="C12" s="16"/>
      <c r="E12" s="7"/>
      <c r="F12" s="5"/>
      <c r="G12" s="5"/>
    </row>
    <row r="13" spans="2:12" ht="17.100000000000001" customHeight="1">
      <c r="B13" s="17"/>
      <c r="C13" s="16"/>
      <c r="E13" s="7"/>
      <c r="F13" s="5"/>
      <c r="G13" s="5"/>
      <c r="I13" s="4"/>
      <c r="J13" s="11"/>
      <c r="K13" s="8" t="s">
        <v>0</v>
      </c>
      <c r="L13" s="12" t="s">
        <v>26</v>
      </c>
    </row>
    <row r="14" spans="2:12" ht="21.75" customHeight="1">
      <c r="B14" s="36" t="s">
        <v>60</v>
      </c>
      <c r="C14" s="16"/>
      <c r="E14" s="7"/>
      <c r="F14" s="5"/>
      <c r="G14" s="5"/>
      <c r="I14" s="8" t="s">
        <v>27</v>
      </c>
      <c r="J14" s="9"/>
      <c r="K14" s="13">
        <f>K204+'2. Кондитерские изделия'!J99+'3. Кулинария'!J41+'4. Замороженная продукция'!J65+'5. Напитки'!J23</f>
        <v>0</v>
      </c>
      <c r="L14" s="14">
        <f>L204+'2. Кондитерские изделия'!K99+'3. Кулинария'!K41+'4. Замороженная продукция'!K65+'5. Напитки'!K23</f>
        <v>0</v>
      </c>
    </row>
    <row r="15" spans="2:12" ht="9.9" customHeight="1" thickBot="1">
      <c r="B15" s="4"/>
      <c r="E15" s="7"/>
      <c r="F15" s="5"/>
      <c r="G15" s="5"/>
      <c r="I15" s="4"/>
      <c r="J15" s="11"/>
      <c r="K15" s="7"/>
      <c r="L15" s="5"/>
    </row>
    <row r="16" spans="2:12" ht="75.599999999999994" customHeight="1">
      <c r="B16" s="27" t="s">
        <v>1</v>
      </c>
      <c r="C16" s="28" t="s">
        <v>2</v>
      </c>
      <c r="D16" s="28" t="s">
        <v>22</v>
      </c>
      <c r="E16" s="28" t="s">
        <v>25</v>
      </c>
      <c r="F16" s="27" t="s">
        <v>23</v>
      </c>
      <c r="G16" s="29" t="s">
        <v>33</v>
      </c>
      <c r="H16" s="27" t="s">
        <v>57</v>
      </c>
      <c r="I16" s="27" t="s">
        <v>58</v>
      </c>
      <c r="J16" s="30"/>
      <c r="K16" s="41" t="s">
        <v>24</v>
      </c>
      <c r="L16" s="31" t="s">
        <v>3</v>
      </c>
    </row>
    <row r="17" spans="2:12" s="16" customFormat="1" ht="21.75" customHeight="1">
      <c r="B17" s="221" t="s">
        <v>183</v>
      </c>
      <c r="C17" s="54" t="s">
        <v>78</v>
      </c>
      <c r="D17" s="47"/>
      <c r="E17" s="49">
        <v>5</v>
      </c>
      <c r="F17" s="50">
        <v>78.8</v>
      </c>
      <c r="G17" s="50">
        <f>E17*F17</f>
        <v>394</v>
      </c>
      <c r="H17" s="47" t="s">
        <v>80</v>
      </c>
      <c r="I17" s="47"/>
      <c r="J17" s="56">
        <f>K17*E17</f>
        <v>0</v>
      </c>
      <c r="K17" s="103"/>
      <c r="L17" s="53" t="str">
        <f>IF((K17*G17)=0,"",(G17*K17))</f>
        <v/>
      </c>
    </row>
    <row r="18" spans="2:12" s="16" customFormat="1" ht="16.8" customHeight="1">
      <c r="B18" s="222"/>
      <c r="C18" s="54" t="s">
        <v>193</v>
      </c>
      <c r="D18" s="47"/>
      <c r="E18" s="49">
        <v>5</v>
      </c>
      <c r="F18" s="50">
        <v>78.8</v>
      </c>
      <c r="G18" s="50">
        <f>E18*F18</f>
        <v>394</v>
      </c>
      <c r="H18" s="47" t="s">
        <v>80</v>
      </c>
      <c r="I18" s="47"/>
      <c r="J18" s="56">
        <f>K18*E18</f>
        <v>0</v>
      </c>
      <c r="K18" s="103"/>
      <c r="L18" s="53" t="str">
        <f>IF((K18*G18)=0,"",(G18*K18))</f>
        <v/>
      </c>
    </row>
    <row r="19" spans="2:12" s="16" customFormat="1" ht="16.8" customHeight="1">
      <c r="B19" s="222"/>
      <c r="C19" s="54" t="s">
        <v>377</v>
      </c>
      <c r="D19" s="47"/>
      <c r="E19" s="49">
        <v>5</v>
      </c>
      <c r="F19" s="50">
        <v>115.4</v>
      </c>
      <c r="G19" s="50">
        <f>E19*F19</f>
        <v>577</v>
      </c>
      <c r="H19" s="47" t="s">
        <v>80</v>
      </c>
      <c r="I19" s="47"/>
      <c r="J19" s="56">
        <f>K19*E19</f>
        <v>0</v>
      </c>
      <c r="K19" s="103"/>
      <c r="L19" s="53" t="str">
        <f>IF((K19*G19)=0,"",(G19*K19))</f>
        <v/>
      </c>
    </row>
    <row r="20" spans="2:12" s="16" customFormat="1" ht="16.8" customHeight="1">
      <c r="B20" s="222"/>
      <c r="C20" s="54" t="s">
        <v>87</v>
      </c>
      <c r="D20" s="47"/>
      <c r="E20" s="49">
        <v>5</v>
      </c>
      <c r="F20" s="50">
        <v>115.4</v>
      </c>
      <c r="G20" s="50">
        <f>E20*F20</f>
        <v>577</v>
      </c>
      <c r="H20" s="47" t="s">
        <v>80</v>
      </c>
      <c r="I20" s="47"/>
      <c r="J20" s="56">
        <f>K20*E20</f>
        <v>0</v>
      </c>
      <c r="K20" s="103"/>
      <c r="L20" s="53" t="str">
        <f>IF((K20*G20)=0,"",(G20*K20))</f>
        <v/>
      </c>
    </row>
    <row r="21" spans="2:12" s="16" customFormat="1" ht="16.8" customHeight="1">
      <c r="B21" s="222"/>
      <c r="C21" s="54" t="s">
        <v>88</v>
      </c>
      <c r="E21" s="49">
        <v>5</v>
      </c>
      <c r="F21" s="50">
        <v>115.4</v>
      </c>
      <c r="G21" s="50">
        <f>E21*F21</f>
        <v>577</v>
      </c>
      <c r="H21" s="47" t="s">
        <v>80</v>
      </c>
      <c r="I21" s="47"/>
      <c r="J21" s="56">
        <f>K21*E21</f>
        <v>0</v>
      </c>
      <c r="K21" s="103"/>
      <c r="L21" s="53" t="str">
        <f>IF((K21*G21)=0,"",(G21*K21))</f>
        <v/>
      </c>
    </row>
    <row r="22" spans="2:12" s="16" customFormat="1" ht="21.75" customHeight="1">
      <c r="C22" s="3"/>
      <c r="F22" s="50"/>
      <c r="I22" s="16" t="s">
        <v>37</v>
      </c>
      <c r="K22" s="22">
        <f>SUM(K16:K21)</f>
        <v>0</v>
      </c>
      <c r="L22" s="10">
        <f>SUM(L16:L21)</f>
        <v>0</v>
      </c>
    </row>
  </sheetData>
  <sheetProtection algorithmName="SHA-512" hashValue="vG95spj3onyOdsVl0Zw3yw32CRPL7AwsnzuMSKf3Hh0Lu+/mlISqmR7r9HX362BrdE9M7QG0rO5ligWE5x9/rA==" saltValue="WSjXYeWJeocpy42bQ5E9QA==" spinCount="100000" sheet="1" objects="1" scenarios="1" selectLockedCells="1"/>
  <mergeCells count="2">
    <mergeCell ref="B17:B21"/>
    <mergeCell ref="D1:E1"/>
  </mergeCells>
  <conditionalFormatting sqref="D18:G18 E17:G17 I17:L17 E21:F21 I18:J20 D19:F20 K18:L21 G19:G21">
    <cfRule type="expression" dxfId="9" priority="107">
      <formula>ISODD(ROW())</formula>
    </cfRule>
  </conditionalFormatting>
  <conditionalFormatting sqref="C17">
    <cfRule type="expression" dxfId="8" priority="98">
      <formula>ISODD(ROW())</formula>
    </cfRule>
  </conditionalFormatting>
  <conditionalFormatting sqref="C18:C20">
    <cfRule type="expression" dxfId="7" priority="97">
      <formula>ISODD(ROW())</formula>
    </cfRule>
  </conditionalFormatting>
  <conditionalFormatting sqref="H17">
    <cfRule type="expression" dxfId="6" priority="91">
      <formula>ISODD(ROW())</formula>
    </cfRule>
  </conditionalFormatting>
  <conditionalFormatting sqref="H18:H20">
    <cfRule type="expression" dxfId="5" priority="89">
      <formula>ISODD(ROW())</formula>
    </cfRule>
  </conditionalFormatting>
  <conditionalFormatting sqref="H21">
    <cfRule type="expression" dxfId="4" priority="56">
      <formula>ISODD(ROW())</formula>
    </cfRule>
  </conditionalFormatting>
  <conditionalFormatting sqref="I21:J21">
    <cfRule type="expression" dxfId="3" priority="58">
      <formula>ISODD(ROW())</formula>
    </cfRule>
  </conditionalFormatting>
  <conditionalFormatting sqref="C21">
    <cfRule type="expression" dxfId="2" priority="57">
      <formula>ISODD(ROW())</formula>
    </cfRule>
  </conditionalFormatting>
  <conditionalFormatting sqref="F22">
    <cfRule type="expression" dxfId="1" priority="24">
      <formula>ISODD(ROW())</formula>
    </cfRule>
  </conditionalFormatting>
  <conditionalFormatting sqref="D17">
    <cfRule type="expression" dxfId="0" priority="19">
      <formula>ISODD(ROW())</formula>
    </cfRule>
  </conditionalFormatting>
  <hyperlinks>
    <hyperlink ref="C17" r:id="rId1"/>
    <hyperlink ref="C18" r:id="rId2" display="Напиток из шиповника без сахара ,500 мл"/>
    <hyperlink ref="C21" r:id="rId3" display="Морс облепиха/клюква/брусника 500мл"/>
  </hyperlinks>
  <pageMargins left="0.33333299999999999" right="0.33333299999999999" top="0.25" bottom="0.5" header="0.25" footer="0.25"/>
  <pageSetup orientation="portrait" r:id="rId4"/>
  <headerFooter>
    <oddFooter>&amp;C&amp;"Avenir Next Regular,Regular"&amp;12&amp;K000000&amp;P</oddFooter>
  </headerFooter>
  <ignoredErrors>
    <ignoredError sqref="D3" unlockedFormula="1"/>
  </ignoredError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39997558519241921"/>
    <pageSetUpPr fitToPage="1"/>
  </sheetPr>
  <dimension ref="A1:K40"/>
  <sheetViews>
    <sheetView showGridLines="0" topLeftCell="A4" zoomScale="85" zoomScaleNormal="85" workbookViewId="0">
      <selection activeCell="H22" sqref="H22"/>
    </sheetView>
  </sheetViews>
  <sheetFormatPr defaultColWidth="16.44140625" defaultRowHeight="21.75" customHeight="1"/>
  <cols>
    <col min="1" max="1" width="16.44140625" style="64" customWidth="1"/>
    <col min="2" max="2" width="19.109375" style="64" customWidth="1"/>
    <col min="3" max="3" width="45.33203125" style="64" customWidth="1"/>
    <col min="4" max="4" width="22.33203125" style="64" customWidth="1"/>
    <col min="5" max="5" width="20.6640625" style="64" customWidth="1"/>
    <col min="6" max="9" width="16.44140625" style="64"/>
    <col min="10" max="10" width="2.44140625" style="64" hidden="1" customWidth="1"/>
    <col min="11" max="16384" width="16.44140625" style="64"/>
  </cols>
  <sheetData>
    <row r="1" spans="1:7" ht="15" customHeight="1">
      <c r="A1" s="45"/>
      <c r="B1" s="66"/>
      <c r="C1" s="67"/>
      <c r="D1" s="45"/>
      <c r="E1" s="68"/>
      <c r="F1" s="44"/>
      <c r="G1" s="65"/>
    </row>
    <row r="2" spans="1:7" ht="15" customHeight="1">
      <c r="A2" s="45"/>
      <c r="B2" s="66"/>
      <c r="C2" s="67"/>
      <c r="D2" s="45"/>
      <c r="E2" s="68"/>
      <c r="F2" s="44"/>
      <c r="G2" s="65"/>
    </row>
    <row r="3" spans="1:7" ht="15" customHeight="1">
      <c r="A3" s="45"/>
      <c r="B3" s="66"/>
      <c r="C3" s="67"/>
      <c r="D3" s="45"/>
      <c r="E3" s="68"/>
      <c r="F3" s="44"/>
      <c r="G3" s="65"/>
    </row>
    <row r="4" spans="1:7" ht="15" customHeight="1">
      <c r="A4" s="45"/>
      <c r="B4" s="66"/>
      <c r="C4" s="67"/>
      <c r="D4" s="45"/>
      <c r="E4" s="68"/>
      <c r="F4" s="44"/>
      <c r="G4" s="65"/>
    </row>
    <row r="5" spans="1:7" ht="15" customHeight="1">
      <c r="A5" s="45"/>
      <c r="B5" s="66"/>
      <c r="C5" s="67"/>
      <c r="D5" s="45"/>
      <c r="E5" s="68"/>
      <c r="F5" s="44"/>
      <c r="G5" s="65"/>
    </row>
    <row r="6" spans="1:7" ht="15" customHeight="1">
      <c r="A6" s="45"/>
      <c r="B6" s="66"/>
      <c r="C6" s="67"/>
      <c r="D6" s="45"/>
      <c r="E6" s="68"/>
      <c r="F6" s="44"/>
      <c r="G6" s="65"/>
    </row>
    <row r="7" spans="1:7" ht="15" customHeight="1">
      <c r="A7" s="45"/>
      <c r="B7" s="66"/>
      <c r="C7" s="67"/>
      <c r="D7" s="45"/>
      <c r="E7" s="68"/>
      <c r="F7" s="44"/>
      <c r="G7" s="65"/>
    </row>
    <row r="8" spans="1:7" ht="15" customHeight="1">
      <c r="A8" s="45"/>
      <c r="B8" s="66"/>
      <c r="C8" s="67"/>
      <c r="D8" s="45"/>
      <c r="E8" s="68"/>
      <c r="F8" s="44"/>
      <c r="G8" s="65"/>
    </row>
    <row r="9" spans="1:7" ht="36.9" customHeight="1">
      <c r="A9" s="45"/>
      <c r="B9" s="94" t="s">
        <v>36</v>
      </c>
      <c r="C9" s="69" t="s">
        <v>93</v>
      </c>
      <c r="D9" s="70">
        <f ca="1">'1. Хлеб и выпечка'!D2</f>
        <v>45418</v>
      </c>
      <c r="E9" s="68"/>
      <c r="F9" s="44"/>
      <c r="G9" s="65"/>
    </row>
    <row r="10" spans="1:7" ht="30.75" customHeight="1" thickBot="1">
      <c r="A10" s="45"/>
      <c r="B10" s="93" t="s">
        <v>100</v>
      </c>
      <c r="C10" s="69" t="s">
        <v>94</v>
      </c>
      <c r="D10" s="70">
        <f>'1. Хлеб и выпечка'!D3</f>
        <v>0</v>
      </c>
      <c r="E10" s="71"/>
      <c r="F10" s="44"/>
      <c r="G10" s="65"/>
    </row>
    <row r="11" spans="1:7" ht="18" customHeight="1" thickTop="1">
      <c r="A11" s="45"/>
      <c r="B11" s="72"/>
      <c r="C11" s="73"/>
      <c r="D11" s="73"/>
      <c r="E11" s="74"/>
      <c r="F11" s="44"/>
      <c r="G11" s="65"/>
    </row>
    <row r="12" spans="1:7" ht="27.9" customHeight="1">
      <c r="A12" s="45"/>
      <c r="B12" s="75" t="s">
        <v>34</v>
      </c>
      <c r="C12" s="76">
        <f>'1. Хлеб и выпечка'!C4</f>
        <v>0</v>
      </c>
      <c r="D12" s="77"/>
      <c r="E12" s="77"/>
      <c r="F12" s="44"/>
      <c r="G12" s="65"/>
    </row>
    <row r="13" spans="1:7" ht="9" customHeight="1">
      <c r="A13" s="45"/>
      <c r="B13" s="66"/>
      <c r="C13" s="67"/>
      <c r="D13" s="45"/>
      <c r="E13" s="68"/>
      <c r="F13" s="44"/>
      <c r="G13" s="65"/>
    </row>
    <row r="14" spans="1:7" ht="27.9" customHeight="1">
      <c r="A14" s="45"/>
      <c r="B14" s="75" t="s">
        <v>35</v>
      </c>
      <c r="C14" s="76">
        <f>'1. Хлеб и выпечка'!C6</f>
        <v>0</v>
      </c>
      <c r="D14" s="77"/>
      <c r="E14" s="77"/>
      <c r="F14" s="44"/>
      <c r="G14" s="65"/>
    </row>
    <row r="15" spans="1:7" ht="9" customHeight="1">
      <c r="A15" s="45"/>
      <c r="B15" s="66"/>
      <c r="C15" s="67"/>
      <c r="D15" s="45"/>
      <c r="E15" s="68"/>
      <c r="F15" s="44"/>
      <c r="G15" s="65"/>
    </row>
    <row r="16" spans="1:7" ht="27.9" customHeight="1">
      <c r="A16" s="45"/>
      <c r="B16" s="75" t="s">
        <v>96</v>
      </c>
      <c r="C16" s="78">
        <f>'1. Хлеб и выпечка'!F6</f>
        <v>0</v>
      </c>
      <c r="D16" s="77"/>
      <c r="E16" s="77"/>
      <c r="F16" s="44"/>
      <c r="G16" s="65"/>
    </row>
    <row r="17" spans="1:11" ht="9" customHeight="1">
      <c r="A17" s="45"/>
      <c r="B17" s="66"/>
      <c r="C17" s="79"/>
      <c r="D17" s="45"/>
      <c r="E17" s="68"/>
      <c r="F17" s="44"/>
      <c r="G17" s="65"/>
    </row>
    <row r="18" spans="1:11" ht="27.9" customHeight="1">
      <c r="A18" s="45"/>
      <c r="B18" s="75" t="s">
        <v>56</v>
      </c>
      <c r="C18" s="78">
        <f>'1. Хлеб и выпечка'!C8</f>
        <v>0</v>
      </c>
      <c r="D18" s="77"/>
      <c r="E18" s="77"/>
      <c r="F18" s="44"/>
      <c r="G18" s="65"/>
    </row>
    <row r="19" spans="1:11" ht="9" customHeight="1">
      <c r="A19" s="45"/>
      <c r="B19" s="66"/>
      <c r="C19" s="79"/>
      <c r="D19" s="45"/>
      <c r="E19" s="68"/>
      <c r="F19" s="44"/>
      <c r="G19" s="65"/>
    </row>
    <row r="20" spans="1:11" ht="27.9" customHeight="1">
      <c r="A20" s="45"/>
      <c r="B20" s="75" t="s">
        <v>79</v>
      </c>
      <c r="C20" s="78">
        <f>'1. Хлеб и выпечка'!F8</f>
        <v>0</v>
      </c>
      <c r="D20" s="77"/>
      <c r="E20" s="77"/>
      <c r="F20" s="44"/>
      <c r="G20" s="65"/>
    </row>
    <row r="21" spans="1:11" ht="10.5" customHeight="1">
      <c r="A21" s="45"/>
      <c r="B21" s="66"/>
      <c r="C21" s="67"/>
      <c r="D21" s="45"/>
      <c r="E21" s="68"/>
      <c r="F21" s="44"/>
      <c r="G21" s="65"/>
    </row>
    <row r="22" spans="1:11" ht="21.75" customHeight="1">
      <c r="A22" s="45"/>
      <c r="B22" s="80" t="s">
        <v>76</v>
      </c>
      <c r="C22" s="67"/>
      <c r="D22" s="45"/>
      <c r="E22" s="68"/>
      <c r="F22" s="44"/>
      <c r="G22" s="65"/>
    </row>
    <row r="23" spans="1:11" ht="21.75" customHeight="1">
      <c r="A23" s="45"/>
      <c r="B23" s="80" t="s">
        <v>426</v>
      </c>
      <c r="C23" s="67"/>
      <c r="D23" s="45"/>
      <c r="E23" s="68"/>
      <c r="F23" s="44"/>
      <c r="G23" s="65"/>
      <c r="K23" s="64" t="s">
        <v>97</v>
      </c>
    </row>
    <row r="24" spans="1:11" ht="15.9" customHeight="1">
      <c r="A24" s="45"/>
      <c r="B24" s="81"/>
      <c r="C24" s="67"/>
      <c r="D24" s="45"/>
      <c r="E24" s="68"/>
      <c r="F24" s="44"/>
      <c r="G24" s="65"/>
    </row>
    <row r="25" spans="1:11" ht="21.75" customHeight="1">
      <c r="A25" s="45"/>
      <c r="B25" s="80"/>
      <c r="C25" s="67"/>
      <c r="D25" s="45"/>
      <c r="E25" s="68"/>
      <c r="F25" s="44"/>
      <c r="G25" s="65"/>
    </row>
    <row r="26" spans="1:11" ht="12" customHeight="1">
      <c r="A26" s="45"/>
      <c r="B26" s="66"/>
      <c r="C26" s="45"/>
      <c r="D26" s="45"/>
      <c r="E26" s="68"/>
      <c r="F26" s="44"/>
      <c r="G26" s="65"/>
    </row>
    <row r="27" spans="1:11" ht="21.75" customHeight="1">
      <c r="A27" s="45"/>
      <c r="B27" s="45"/>
      <c r="C27" s="45"/>
      <c r="D27" s="45"/>
      <c r="E27" s="45"/>
      <c r="F27" s="45"/>
    </row>
    <row r="28" spans="1:11" ht="39" customHeight="1">
      <c r="A28" s="45"/>
      <c r="B28" s="82" t="s">
        <v>39</v>
      </c>
      <c r="C28" s="83"/>
      <c r="D28" s="84" t="s">
        <v>43</v>
      </c>
      <c r="E28" s="84" t="s">
        <v>44</v>
      </c>
      <c r="F28" s="45"/>
    </row>
    <row r="29" spans="1:11" ht="30" customHeight="1">
      <c r="A29" s="45"/>
      <c r="B29" s="85" t="s">
        <v>38</v>
      </c>
      <c r="C29" s="45"/>
      <c r="D29" s="86">
        <f>'1. Хлеб и выпечка'!L140</f>
        <v>0</v>
      </c>
      <c r="E29" s="87">
        <f>'1. Хлеб и выпечка'!M140</f>
        <v>0</v>
      </c>
      <c r="F29" s="45"/>
    </row>
    <row r="30" spans="1:11" ht="30" customHeight="1">
      <c r="A30" s="45"/>
      <c r="B30" s="85" t="s">
        <v>41</v>
      </c>
      <c r="C30" s="45"/>
      <c r="D30" s="86">
        <f>'2. Кондитерские изделия'!K98</f>
        <v>0</v>
      </c>
      <c r="E30" s="87">
        <f>'2. Кондитерские изделия'!L98</f>
        <v>0</v>
      </c>
      <c r="F30" s="45"/>
    </row>
    <row r="31" spans="1:11" ht="30" customHeight="1">
      <c r="A31" s="45"/>
      <c r="B31" s="85" t="s">
        <v>40</v>
      </c>
      <c r="C31" s="45"/>
      <c r="D31" s="86">
        <f>'3. Кулинария'!K40</f>
        <v>0</v>
      </c>
      <c r="E31" s="87">
        <f>'2. Кондитерские изделия'!L99</f>
        <v>0</v>
      </c>
      <c r="F31" s="45"/>
    </row>
    <row r="32" spans="1:11" ht="30" customHeight="1">
      <c r="A32" s="45"/>
      <c r="B32" s="85" t="s">
        <v>42</v>
      </c>
      <c r="C32" s="45"/>
      <c r="D32" s="86">
        <f>'4. Замороженная продукция'!K64</f>
        <v>0</v>
      </c>
      <c r="E32" s="87">
        <f>'2. Кондитерские изделия'!L100</f>
        <v>0</v>
      </c>
      <c r="F32" s="45"/>
    </row>
    <row r="33" spans="1:6" ht="30" customHeight="1">
      <c r="A33" s="45"/>
      <c r="B33" s="85" t="s">
        <v>77</v>
      </c>
      <c r="C33" s="45"/>
      <c r="D33" s="86">
        <f>'5. Напитки'!K22</f>
        <v>0</v>
      </c>
      <c r="E33" s="87">
        <f>'5. Напитки'!L22</f>
        <v>0</v>
      </c>
      <c r="F33" s="45"/>
    </row>
    <row r="34" spans="1:6" ht="30" customHeight="1">
      <c r="A34" s="45"/>
      <c r="B34" s="88"/>
      <c r="C34" s="82" t="s">
        <v>45</v>
      </c>
      <c r="D34" s="89">
        <f>SUM(D29:D33)</f>
        <v>0</v>
      </c>
      <c r="E34" s="90">
        <f>SUM(E29:E33)</f>
        <v>0</v>
      </c>
      <c r="F34" s="45"/>
    </row>
    <row r="35" spans="1:6" ht="30" customHeight="1">
      <c r="A35" s="45"/>
      <c r="B35" s="88"/>
      <c r="C35" s="45"/>
      <c r="D35" s="45"/>
      <c r="E35" s="45"/>
      <c r="F35" s="45"/>
    </row>
    <row r="36" spans="1:6" ht="33.9" customHeight="1">
      <c r="A36" s="45"/>
      <c r="B36" s="91" t="s">
        <v>46</v>
      </c>
      <c r="C36" s="45"/>
      <c r="D36" s="45"/>
      <c r="E36" s="45"/>
      <c r="F36" s="45"/>
    </row>
    <row r="37" spans="1:6" ht="33.9" customHeight="1">
      <c r="A37" s="45"/>
      <c r="B37" s="91" t="s">
        <v>47</v>
      </c>
      <c r="C37" s="45"/>
      <c r="D37" s="45"/>
      <c r="E37" s="45"/>
      <c r="F37" s="45"/>
    </row>
    <row r="38" spans="1:6" ht="33.9" customHeight="1">
      <c r="A38" s="45"/>
      <c r="B38" s="91" t="s">
        <v>48</v>
      </c>
      <c r="C38" s="45"/>
      <c r="D38" s="45"/>
      <c r="E38" s="45"/>
      <c r="F38" s="45"/>
    </row>
    <row r="39" spans="1:6" ht="21.75" customHeight="1">
      <c r="A39" s="45"/>
      <c r="B39" s="45"/>
      <c r="C39" s="45"/>
      <c r="D39" s="45"/>
      <c r="E39" s="45"/>
      <c r="F39" s="45"/>
    </row>
    <row r="40" spans="1:6" ht="21.75" customHeight="1">
      <c r="A40" s="45"/>
      <c r="B40" s="45"/>
      <c r="C40" s="45"/>
      <c r="D40" s="45"/>
      <c r="E40" s="45"/>
      <c r="F40" s="45"/>
    </row>
  </sheetData>
  <sheetProtection algorithmName="SHA-512" hashValue="C7DRwQXyAPHzbam43CYJgiU1xaF3pX/k5ZepmaIxfdG6fQLpEV3Bg+7OVpAFPhx6aZG+JXjVcxiTuHSTVJ73qw==" saltValue="NckzdusXwEZLcfoS5zxBPg==" spinCount="100000" sheet="1" objects="1" scenarios="1" selectLockedCells="1"/>
  <pageMargins left="0.33333299999999999" right="0.33333299999999999" top="0.25" bottom="0.5" header="0.25" footer="0.25"/>
  <pageSetup scale="87" orientation="portrait" r:id="rId1"/>
  <headerFooter>
    <oddFooter>&amp;C&amp;"Avenir Next Regular,Regular"&amp;12&amp;K000000&amp;P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7"/>
  <sheetViews>
    <sheetView workbookViewId="0">
      <selection activeCell="A2" sqref="A2"/>
    </sheetView>
  </sheetViews>
  <sheetFormatPr defaultRowHeight="13.2"/>
  <cols>
    <col min="1" max="1" width="77.44140625" customWidth="1"/>
    <col min="2" max="2" width="16.109375" customWidth="1"/>
  </cols>
  <sheetData>
    <row r="1" spans="1:7" ht="51.75" customHeight="1">
      <c r="A1" s="145" t="s">
        <v>219</v>
      </c>
      <c r="D1" s="145"/>
    </row>
    <row r="2" spans="1:7" ht="57.75" customHeight="1" thickBot="1">
      <c r="A2" s="145" t="s">
        <v>218</v>
      </c>
      <c r="D2" s="145"/>
    </row>
    <row r="3" spans="1:7" ht="36.6" thickBot="1">
      <c r="A3" s="147" t="s">
        <v>212</v>
      </c>
      <c r="B3" s="148" t="s">
        <v>213</v>
      </c>
      <c r="D3" s="145"/>
    </row>
    <row r="4" spans="1:7" ht="54.75" customHeight="1" thickBot="1">
      <c r="A4" s="149" t="s">
        <v>214</v>
      </c>
      <c r="B4" s="150">
        <v>5000</v>
      </c>
      <c r="D4" s="145"/>
    </row>
    <row r="5" spans="1:7" ht="18.600000000000001" thickBot="1">
      <c r="A5" s="152" t="s">
        <v>215</v>
      </c>
      <c r="B5" s="151"/>
      <c r="D5" s="146"/>
    </row>
    <row r="6" spans="1:7" ht="75" customHeight="1" thickBot="1">
      <c r="A6" s="153" t="s">
        <v>216</v>
      </c>
      <c r="B6" s="150">
        <v>5000</v>
      </c>
      <c r="D6" s="154"/>
      <c r="E6" s="155"/>
      <c r="F6" s="156"/>
    </row>
    <row r="7" spans="1:7" ht="198" customHeight="1">
      <c r="A7" s="223" t="s">
        <v>220</v>
      </c>
      <c r="B7" s="223"/>
      <c r="D7" s="158"/>
      <c r="E7" s="155"/>
      <c r="F7" s="156"/>
    </row>
    <row r="8" spans="1:7" ht="18">
      <c r="D8" s="154"/>
      <c r="E8" s="155"/>
      <c r="F8" s="156"/>
    </row>
    <row r="9" spans="1:7" ht="18">
      <c r="D9" s="159"/>
      <c r="E9" s="157"/>
      <c r="F9" s="156"/>
    </row>
    <row r="10" spans="1:7" ht="18">
      <c r="D10" s="158"/>
      <c r="E10" s="155"/>
      <c r="F10" s="156"/>
    </row>
    <row r="11" spans="1:7" ht="18">
      <c r="D11" s="158"/>
      <c r="E11" s="156"/>
      <c r="F11" s="156"/>
    </row>
    <row r="12" spans="1:7" ht="18">
      <c r="D12" s="158"/>
      <c r="E12" s="156"/>
      <c r="F12" s="156"/>
    </row>
    <row r="13" spans="1:7" ht="18">
      <c r="D13" s="146"/>
    </row>
    <row r="14" spans="1:7" ht="18">
      <c r="D14" s="146"/>
      <c r="F14" s="146" t="s">
        <v>217</v>
      </c>
      <c r="G14" s="146"/>
    </row>
    <row r="15" spans="1:7" ht="18">
      <c r="D15" s="146"/>
    </row>
    <row r="16" spans="1:7" ht="18">
      <c r="D16" s="146"/>
    </row>
    <row r="17" spans="4:4" ht="18">
      <c r="D17" s="146"/>
    </row>
  </sheetData>
  <sheetProtection algorithmName="SHA-512" hashValue="QOAVfSwWtqnS+YitD8XlmVPmWvAelDZi9poDm+Xrf8qdGHOGojoq9G/hGGViqqoNIfEGrDghRAEtMiHnjndYDQ==" saltValue="lar94yBEpsl3nZaOIbOjnw==" spinCount="100000" sheet="1" objects="1" scenarios="1"/>
  <mergeCells count="1"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Инструкция по заполнению</vt:lpstr>
      <vt:lpstr>1. Хлеб и выпечка</vt:lpstr>
      <vt:lpstr>2. Кондитерские изделия</vt:lpstr>
      <vt:lpstr>3. Кулинария</vt:lpstr>
      <vt:lpstr>4. Замороженная продукция</vt:lpstr>
      <vt:lpstr>5. Напитки</vt:lpstr>
      <vt:lpstr>6. Резюме по заказу</vt:lpstr>
      <vt:lpstr>Услуги</vt:lpstr>
      <vt:lpstr>'6. Резюме по заказу'!Область_печати</vt:lpstr>
      <vt:lpstr>СПИСОК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Некрутов</dc:creator>
  <cp:lastModifiedBy>user</cp:lastModifiedBy>
  <dcterms:created xsi:type="dcterms:W3CDTF">2021-11-10T08:25:43Z</dcterms:created>
  <dcterms:modified xsi:type="dcterms:W3CDTF">2024-05-06T04:31:37Z</dcterms:modified>
</cp:coreProperties>
</file>